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Когтев В.И. Руководитель ПТС\Объекты\1. Тендер\ОСИ\"/>
    </mc:Choice>
  </mc:AlternateContent>
  <bookViews>
    <workbookView xWindow="0" yWindow="0" windowWidth="28770" windowHeight="11370"/>
  </bookViews>
  <sheets>
    <sheet name="Объем работ" sheetId="1" r:id="rId1"/>
    <sheet name="3.Материалы" sheetId="2" r:id="rId2"/>
  </sheets>
  <externalReferences>
    <externalReference r:id="rId3"/>
  </externalReferences>
  <definedNames>
    <definedName name="_xlnm.Print_Titles" localSheetId="1">'3.Материалы'!$6:$6</definedName>
    <definedName name="_xlnm.Print_Titles" localSheetId="0">'Объем работ'!$13:$13</definedName>
    <definedName name="_xlnm.Print_Area" localSheetId="1">'3.Материалы'!$A$1:$E$81</definedName>
    <definedName name="_xlnm.Print_Area" localSheetId="0">'Объем работ'!$A$1:$F$54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2" l="1"/>
  <c r="K76" i="2" s="1"/>
  <c r="E76" i="2" s="1"/>
  <c r="L75" i="2"/>
  <c r="K75" i="2" s="1"/>
  <c r="E75" i="2" s="1"/>
  <c r="L74" i="2"/>
  <c r="K74" i="2" s="1"/>
  <c r="E74" i="2" s="1"/>
  <c r="L73" i="2"/>
  <c r="K73" i="2" s="1"/>
  <c r="E73" i="2" s="1"/>
  <c r="L72" i="2"/>
  <c r="K72" i="2" s="1"/>
  <c r="E72" i="2" s="1"/>
  <c r="L71" i="2"/>
  <c r="K71" i="2" s="1"/>
  <c r="E71" i="2" s="1"/>
  <c r="O70" i="2"/>
  <c r="N70" i="2"/>
  <c r="M70" i="2"/>
  <c r="L70" i="2"/>
  <c r="N69" i="2"/>
  <c r="M69" i="2"/>
  <c r="L69" i="2"/>
  <c r="M68" i="2"/>
  <c r="L68" i="2"/>
  <c r="K68" i="2" s="1"/>
  <c r="E68" i="2" s="1"/>
  <c r="L67" i="2"/>
  <c r="K67" i="2" s="1"/>
  <c r="E67" i="2" s="1"/>
  <c r="Q66" i="2"/>
  <c r="P66" i="2"/>
  <c r="O66" i="2"/>
  <c r="N66" i="2"/>
  <c r="M66" i="2"/>
  <c r="L66" i="2"/>
  <c r="L65" i="2"/>
  <c r="K65" i="2" s="1"/>
  <c r="E65" i="2" s="1"/>
  <c r="M64" i="2"/>
  <c r="L64" i="2"/>
  <c r="L63" i="2"/>
  <c r="K63" i="2" s="1"/>
  <c r="E63" i="2" s="1"/>
  <c r="L62" i="2"/>
  <c r="K62" i="2" s="1"/>
  <c r="E62" i="2" s="1"/>
  <c r="L61" i="2"/>
  <c r="K61" i="2" s="1"/>
  <c r="E61" i="2" s="1"/>
  <c r="O60" i="2"/>
  <c r="N60" i="2"/>
  <c r="M60" i="2"/>
  <c r="L60" i="2"/>
  <c r="L59" i="2"/>
  <c r="K59" i="2" s="1"/>
  <c r="E59" i="2" s="1"/>
  <c r="L58" i="2"/>
  <c r="K58" i="2" s="1"/>
  <c r="E58" i="2" s="1"/>
  <c r="L57" i="2"/>
  <c r="K57" i="2" s="1"/>
  <c r="E57" i="2" s="1"/>
  <c r="L56" i="2"/>
  <c r="K56" i="2" s="1"/>
  <c r="E56" i="2" s="1"/>
  <c r="M55" i="2"/>
  <c r="L55" i="2"/>
  <c r="O54" i="2"/>
  <c r="N54" i="2"/>
  <c r="M54" i="2"/>
  <c r="L54" i="2"/>
  <c r="L53" i="2"/>
  <c r="K53" i="2" s="1"/>
  <c r="E53" i="2" s="1"/>
  <c r="L52" i="2"/>
  <c r="K52" i="2" s="1"/>
  <c r="E52" i="2" s="1"/>
  <c r="N51" i="2"/>
  <c r="M51" i="2"/>
  <c r="L51" i="2"/>
  <c r="O50" i="2"/>
  <c r="N50" i="2"/>
  <c r="M50" i="2"/>
  <c r="L50" i="2"/>
  <c r="P49" i="2"/>
  <c r="O49" i="2"/>
  <c r="N49" i="2"/>
  <c r="M49" i="2"/>
  <c r="L49" i="2"/>
  <c r="N48" i="2"/>
  <c r="M48" i="2"/>
  <c r="L48" i="2"/>
  <c r="N47" i="2"/>
  <c r="M47" i="2"/>
  <c r="L47" i="2"/>
  <c r="M46" i="2"/>
  <c r="L46" i="2"/>
  <c r="L45" i="2"/>
  <c r="K45" i="2" s="1"/>
  <c r="E45" i="2" s="1"/>
  <c r="L44" i="2"/>
  <c r="K44" i="2" s="1"/>
  <c r="E44" i="2" s="1"/>
  <c r="L43" i="2"/>
  <c r="K43" i="2" s="1"/>
  <c r="E43" i="2" s="1"/>
  <c r="Q42" i="2"/>
  <c r="P42" i="2"/>
  <c r="O42" i="2"/>
  <c r="N42" i="2"/>
  <c r="M42" i="2"/>
  <c r="L42" i="2"/>
  <c r="O41" i="2"/>
  <c r="N41" i="2"/>
  <c r="M41" i="2"/>
  <c r="L41" i="2"/>
  <c r="L40" i="2"/>
  <c r="K40" i="2" s="1"/>
  <c r="E40" i="2" s="1"/>
  <c r="N39" i="2"/>
  <c r="M39" i="2"/>
  <c r="L39" i="2"/>
  <c r="N38" i="2"/>
  <c r="M38" i="2"/>
  <c r="L38" i="2"/>
  <c r="L37" i="2"/>
  <c r="K37" i="2" s="1"/>
  <c r="E37" i="2" s="1"/>
  <c r="L36" i="2"/>
  <c r="K36" i="2" s="1"/>
  <c r="E36" i="2" s="1"/>
  <c r="L35" i="2"/>
  <c r="K35" i="2" s="1"/>
  <c r="E35" i="2" s="1"/>
  <c r="L34" i="2"/>
  <c r="K34" i="2" s="1"/>
  <c r="E34" i="2" s="1"/>
  <c r="M33" i="2"/>
  <c r="L33" i="2"/>
  <c r="L32" i="2"/>
  <c r="K32" i="2" s="1"/>
  <c r="E32" i="2" s="1"/>
  <c r="L31" i="2"/>
  <c r="K31" i="2" s="1"/>
  <c r="E31" i="2" s="1"/>
  <c r="L30" i="2"/>
  <c r="K30" i="2" s="1"/>
  <c r="E30" i="2" s="1"/>
  <c r="M29" i="2"/>
  <c r="L29" i="2"/>
  <c r="L28" i="2"/>
  <c r="K28" i="2" s="1"/>
  <c r="E28" i="2" s="1"/>
  <c r="L27" i="2"/>
  <c r="K27" i="2" s="1"/>
  <c r="E27" i="2" s="1"/>
  <c r="M26" i="2"/>
  <c r="L26" i="2"/>
  <c r="M25" i="2"/>
  <c r="L25" i="2"/>
  <c r="M24" i="2"/>
  <c r="L24" i="2"/>
  <c r="M23" i="2"/>
  <c r="L23" i="2"/>
  <c r="L22" i="2"/>
  <c r="K22" i="2" s="1"/>
  <c r="E22" i="2" s="1"/>
  <c r="L21" i="2"/>
  <c r="K21" i="2" s="1"/>
  <c r="E21" i="2" s="1"/>
  <c r="O20" i="2"/>
  <c r="N20" i="2"/>
  <c r="M20" i="2"/>
  <c r="L20" i="2"/>
  <c r="L19" i="2"/>
  <c r="K19" i="2" s="1"/>
  <c r="E19" i="2" s="1"/>
  <c r="L18" i="2"/>
  <c r="K18" i="2" s="1"/>
  <c r="E18" i="2" s="1"/>
  <c r="O17" i="2"/>
  <c r="N17" i="2"/>
  <c r="M17" i="2"/>
  <c r="L17" i="2"/>
  <c r="Q16" i="2"/>
  <c r="P16" i="2"/>
  <c r="O16" i="2"/>
  <c r="N16" i="2"/>
  <c r="M16" i="2"/>
  <c r="L16" i="2"/>
  <c r="L15" i="2"/>
  <c r="K15" i="2" s="1"/>
  <c r="E15" i="2" s="1"/>
  <c r="L14" i="2"/>
  <c r="K14" i="2" s="1"/>
  <c r="E14" i="2" s="1"/>
  <c r="L13" i="2"/>
  <c r="K13" i="2" s="1"/>
  <c r="E13" i="2" s="1"/>
  <c r="L12" i="2"/>
  <c r="K12" i="2" s="1"/>
  <c r="E12" i="2" s="1"/>
  <c r="M11" i="2"/>
  <c r="L11" i="2"/>
  <c r="M10" i="2"/>
  <c r="L10" i="2"/>
  <c r="M9" i="2"/>
  <c r="L9" i="2"/>
  <c r="N8" i="2"/>
  <c r="M8" i="2"/>
  <c r="L8" i="2"/>
  <c r="BY47" i="1"/>
  <c r="BX47" i="1"/>
  <c r="BY44" i="1"/>
  <c r="BX44" i="1"/>
  <c r="BW37" i="1"/>
  <c r="BW29" i="1"/>
  <c r="BS7" i="1"/>
  <c r="BU6" i="1"/>
  <c r="BS3" i="1"/>
  <c r="BS2" i="1"/>
  <c r="BS1" i="1"/>
  <c r="K39" i="2" l="1"/>
  <c r="E39" i="2" s="1"/>
  <c r="K8" i="2"/>
  <c r="E8" i="2" s="1"/>
  <c r="K16" i="2"/>
  <c r="E16" i="2" s="1"/>
  <c r="K46" i="2"/>
  <c r="E46" i="2" s="1"/>
  <c r="K38" i="2"/>
  <c r="E38" i="2" s="1"/>
  <c r="K9" i="2"/>
  <c r="E9" i="2" s="1"/>
  <c r="K11" i="2"/>
  <c r="E11" i="2" s="1"/>
  <c r="K23" i="2"/>
  <c r="E23" i="2" s="1"/>
  <c r="K25" i="2"/>
  <c r="E25" i="2" s="1"/>
  <c r="K49" i="2"/>
  <c r="E49" i="2" s="1"/>
  <c r="K69" i="2"/>
  <c r="E69" i="2" s="1"/>
  <c r="K70" i="2"/>
  <c r="E70" i="2" s="1"/>
  <c r="K47" i="2"/>
  <c r="E47" i="2" s="1"/>
  <c r="K60" i="2"/>
  <c r="E60" i="2" s="1"/>
  <c r="K20" i="2"/>
  <c r="E20" i="2" s="1"/>
  <c r="K10" i="2"/>
  <c r="E10" i="2" s="1"/>
  <c r="K17" i="2"/>
  <c r="E17" i="2" s="1"/>
  <c r="K24" i="2"/>
  <c r="E24" i="2" s="1"/>
  <c r="K26" i="2"/>
  <c r="E26" i="2" s="1"/>
  <c r="K33" i="2"/>
  <c r="E33" i="2" s="1"/>
  <c r="K41" i="2"/>
  <c r="E41" i="2" s="1"/>
  <c r="K42" i="2"/>
  <c r="E42" i="2" s="1"/>
  <c r="K48" i="2"/>
  <c r="E48" i="2" s="1"/>
  <c r="K54" i="2"/>
  <c r="E54" i="2" s="1"/>
  <c r="K55" i="2"/>
  <c r="E55" i="2" s="1"/>
  <c r="K29" i="2"/>
  <c r="E29" i="2" s="1"/>
  <c r="K50" i="2"/>
  <c r="E50" i="2" s="1"/>
  <c r="K51" i="2"/>
  <c r="E51" i="2" s="1"/>
  <c r="K64" i="2"/>
  <c r="E64" i="2" s="1"/>
  <c r="K66" i="2"/>
  <c r="E66" i="2" s="1"/>
  <c r="I77" i="2"/>
  <c r="R34" i="1"/>
  <c r="F34" i="1"/>
</calcChain>
</file>

<file path=xl/comments1.xml><?xml version="1.0" encoding="utf-8"?>
<comments xmlns="http://schemas.openxmlformats.org/spreadsheetml/2006/main">
  <authors>
    <author>Полшведкина Анна Николаевна</author>
  </authors>
  <commentList>
    <comment ref="C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Привязать к стройке</t>
        </r>
      </text>
    </comment>
    <comment ref="A5" authorId="0" shapeId="0">
      <text>
        <r>
          <rPr>
            <sz val="9"/>
            <color indexed="81"/>
            <rFont val="Tahoma"/>
            <family val="2"/>
            <charset val="204"/>
          </rPr>
          <t>Не заполнено описание локальной сметы -&gt; Наименования -&gt; Шифр (№)</t>
        </r>
      </text>
    </comment>
    <comment ref="C4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F4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4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F4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<sst xmlns="http://schemas.openxmlformats.org/spreadsheetml/2006/main" count="308" uniqueCount="197">
  <si>
    <t>Стройка:</t>
  </si>
  <si>
    <t>Объект:</t>
  </si>
  <si>
    <t>Склад готовой продукции</t>
  </si>
  <si>
    <t>Шифр:</t>
  </si>
  <si>
    <t xml:space="preserve">Наименование и редакция СНБ: </t>
  </si>
  <si>
    <t xml:space="preserve"> Капитальный ремонт склада готовой продукции, лит. Ч, инв. №12040012, расположенный по адресу: г. Орел, Кромское ш., д.21, лит.Ч </t>
  </si>
  <si>
    <t>Основание: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</si>
  <si>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</si>
  <si>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</si>
  <si>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</si>
  <si>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</si>
  <si>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</si>
  <si>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46-01-007-1</t>
  </si>
  <si>
    <t>Усиление железобетонных колонн эстакад стальными обоймами (обойма колонны ОК1.1)</t>
  </si>
  <si>
    <t>1 Т</t>
  </si>
  <si>
    <t>101-1529</t>
  </si>
  <si>
    <t>Электроды диаметром 6 мм Э42</t>
  </si>
  <si>
    <t>т</t>
  </si>
  <si>
    <t>101-5829</t>
  </si>
  <si>
    <t>Шпилька М20х800</t>
  </si>
  <si>
    <t>шт.</t>
  </si>
  <si>
    <t>302-3234</t>
  </si>
  <si>
    <t>Гайка М20</t>
  </si>
  <si>
    <t>105-1368</t>
  </si>
  <si>
    <t>Шайба А20</t>
  </si>
  <si>
    <t>201-9002</t>
  </si>
  <si>
    <t>Монтажная стяжка МС1.1</t>
  </si>
  <si>
    <t>201-0778</t>
  </si>
  <si>
    <t>Элемент обжимной ЭО1.1</t>
  </si>
  <si>
    <t>Элемент обжимной ЭО1.2</t>
  </si>
  <si>
    <t>Муфта М1.1</t>
  </si>
  <si>
    <t>101-2880</t>
  </si>
  <si>
    <t>Болт М48*300 ГОСТ 7805-70</t>
  </si>
  <si>
    <t>МКПС-1</t>
  </si>
  <si>
    <t>Заготовки из полосы 200*12</t>
  </si>
  <si>
    <t>МКПС-2</t>
  </si>
  <si>
    <t>Заготовки из профильной угловой стали 160*160*12</t>
  </si>
  <si>
    <t xml:space="preserve">   Всего по позиции</t>
  </si>
  <si>
    <t>Усиление железобетонных колонн эстакад стальными обоймами (обойма колонны ОК2.2)</t>
  </si>
  <si>
    <t>Элемент обжимной ЭО2.1</t>
  </si>
  <si>
    <t>Усиление железобетонных колонн эстакад стальными обоймами (обойма колонны ОК3.3)</t>
  </si>
  <si>
    <t>09-03-014-1</t>
  </si>
  <si>
    <r>
      <t>Монтаж связей и распорок из одиночных и парных уголков, гнутосварных профилей для пролетов до 24 м при высоте здания до 25 м (Связи СВ4, СВ9)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</si>
  <si>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 т конструкций</t>
  </si>
  <si>
    <t>101-0324</t>
  </si>
  <si>
    <t>Кислород технический газообразный</t>
  </si>
  <si>
    <t>м3</t>
  </si>
  <si>
    <t>101-1513</t>
  </si>
  <si>
    <t>Электроды диаметром 4 мм Э42</t>
  </si>
  <si>
    <t>101-2278</t>
  </si>
  <si>
    <t>Пропан-бутан, смесь техническая</t>
  </si>
  <si>
    <t>кг</t>
  </si>
  <si>
    <t>Заготовка из листа 12</t>
  </si>
  <si>
    <t>Заготовка из уголка 100*100*12</t>
  </si>
  <si>
    <t>46-01-003-1</t>
  </si>
  <si>
    <t>Усиление существующих железобетонных подкрановых балок металлическими обоймами ОБ1.5</t>
  </si>
  <si>
    <t>1 т металлоконструкций</t>
  </si>
  <si>
    <t>101-1602</t>
  </si>
  <si>
    <t>Ацетилен газообразный технический</t>
  </si>
  <si>
    <t>Элемент обжимной ЭО5.1</t>
  </si>
  <si>
    <t>ЩИТ-1</t>
  </si>
  <si>
    <t>Щиты настила для строительных лесов</t>
  </si>
  <si>
    <t>м2</t>
  </si>
  <si>
    <t>Элемент обжимной ЭО5.2</t>
  </si>
  <si>
    <t>Гайка М40</t>
  </si>
  <si>
    <t>Шайба А40</t>
  </si>
  <si>
    <t>Заготовка из листа 14</t>
  </si>
  <si>
    <t>Заготовка из уголка 160*160*12</t>
  </si>
  <si>
    <t>Заготовка из уголка 200*200*14</t>
  </si>
  <si>
    <t>46-01-012-1</t>
  </si>
  <si>
    <t>Усиление подкрановой части балки НБ1.6</t>
  </si>
  <si>
    <t>1 т усиления</t>
  </si>
  <si>
    <t>АРМ-1</t>
  </si>
  <si>
    <t>Заготовка из арматуры d20</t>
  </si>
  <si>
    <t>Шпилька М20х1260</t>
  </si>
  <si>
    <t>101-1515</t>
  </si>
  <si>
    <t>Электроды диаметром 4 мм Э46</t>
  </si>
  <si>
    <t>Заготовка из листа 10</t>
  </si>
  <si>
    <t>Заготовка из листа 20</t>
  </si>
  <si>
    <t>МКПС-4</t>
  </si>
  <si>
    <t>Заготовка из швеллера 24 П</t>
  </si>
  <si>
    <t>46-01-008-2</t>
  </si>
  <si>
    <t>Обетонирование балок и прогонов (Набетонка балки НБ1.6)</t>
  </si>
  <si>
    <t>1 м3</t>
  </si>
  <si>
    <t>101-0797</t>
  </si>
  <si>
    <t>Проволока горячекатаная в мотках, диаметром 6,3-6,5 мм</t>
  </si>
  <si>
    <t>101-1805</t>
  </si>
  <si>
    <t>Гвозди строительные</t>
  </si>
  <si>
    <t>102-0008</t>
  </si>
  <si>
    <t>Лесоматериалы круглые хвойных пород для строительства диаметром 14-24 см, длиной 3-6,5 м</t>
  </si>
  <si>
    <t>102-0060</t>
  </si>
  <si>
    <t>Доски обрезные хвойных пород длиной 4-6,5 м, шириной 75-150 мм, толщиной 44 мм и более, II сорта</t>
  </si>
  <si>
    <t>ЩИТ-2</t>
  </si>
  <si>
    <t>Щиты опалубки</t>
  </si>
  <si>
    <t>БРЛ-2.126</t>
  </si>
  <si>
    <t>Бетон тяжелый на гранитном щебне   B25 W6 F150 М350 В6 Ф150  (в летнее время)</t>
  </si>
  <si>
    <t>405-0253</t>
  </si>
  <si>
    <t>Известь строительная негашеная комовая, сорт I</t>
  </si>
  <si>
    <t>411-0001</t>
  </si>
  <si>
    <t>Вода</t>
  </si>
  <si>
    <t>06-01-015-10</t>
  </si>
  <si>
    <r>
      <t>Армирование подстилающих слоев и набетонок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</si>
  <si>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101-0816</t>
  </si>
  <si>
    <t>Проволока светлая диаметром 1,1 мм</t>
  </si>
  <si>
    <t>АРМ-3</t>
  </si>
  <si>
    <t>Сетка для набетонки НБ1</t>
  </si>
  <si>
    <t>Усиление подкрановой части балки НБ2.7</t>
  </si>
  <si>
    <t>Шпилька М20х950</t>
  </si>
  <si>
    <t>Обетонирование балок и прогонов (Набетонка балки НБ2.7)</t>
  </si>
  <si>
    <t>09-03-005-3</t>
  </si>
  <si>
    <r>
      <t>Монтаж подкрановых путей по железобетонным подкрановым балкам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</si>
  <si>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100 М РЕЛЬСА В ОДНУ НИТКУ</t>
  </si>
  <si>
    <t>101-1928</t>
  </si>
  <si>
    <t>Шпилька М20-6gx*500,58</t>
  </si>
  <si>
    <t>Гайка М20.5</t>
  </si>
  <si>
    <t>Шайба 1265Г.05</t>
  </si>
  <si>
    <t>Шайба 20.01.05</t>
  </si>
  <si>
    <t>101-6155</t>
  </si>
  <si>
    <t>Упругие прокладки из ленты конвейрной резинотканевой 8*120</t>
  </si>
  <si>
    <t>м</t>
  </si>
  <si>
    <t>Болты М10*200</t>
  </si>
  <si>
    <t>201-0631</t>
  </si>
  <si>
    <t>Детали крепления рельсов( Изделия соединительный МС, упор УП2)</t>
  </si>
  <si>
    <t>201-9361</t>
  </si>
  <si>
    <t>Рельсы крановые КР80</t>
  </si>
  <si>
    <t>09-03-003-12</t>
  </si>
  <si>
    <r>
      <t>Монтаж ограждений по подкрановым балкам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</si>
  <si>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Заготовки из полосы 10*100</t>
  </si>
  <si>
    <t>Заготовки из полосы 10*50</t>
  </si>
  <si>
    <t>101-1019</t>
  </si>
  <si>
    <t>Заготовки из трубы 60*3</t>
  </si>
  <si>
    <t>102-0023</t>
  </si>
  <si>
    <t>Бруски обрезные хвойных пород длиной 4-6,5 м, шириной 75-150 мм, толщиной 40-75 мм, I сорта</t>
  </si>
  <si>
    <t>113-0021</t>
  </si>
  <si>
    <t>Грунтовка ГФ-021 красно-коричневая</t>
  </si>
  <si>
    <t>13-03-004-26</t>
  </si>
  <si>
    <r>
      <t>Окраска металлических огрунтованных поверхностей эмалью ПФ-115 за 2 раза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</si>
  <si>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100 м2 окрашиваемой поверхности</t>
  </si>
  <si>
    <t>101-1292</t>
  </si>
  <si>
    <t>Уайт-спирит</t>
  </si>
  <si>
    <t>113-0246</t>
  </si>
  <si>
    <t>Эмаль ПФ-115 серая</t>
  </si>
  <si>
    <t>Колесоотбойник (Вариант 1)</t>
  </si>
  <si>
    <t>06-01-001-1</t>
  </si>
  <si>
    <r>
      <t>Устройство бетонной подготовки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</si>
  <si>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100 м3 бетона, бутобетона и железобетона в деле</t>
  </si>
  <si>
    <t>101-1668</t>
  </si>
  <si>
    <t>Рогожа</t>
  </si>
  <si>
    <t>БРЛ-2.22</t>
  </si>
  <si>
    <t>Бетон тяжелый на гранитном щебне   B10</t>
  </si>
  <si>
    <t>07-02-002-2</t>
  </si>
  <si>
    <r>
      <t>Установка опор из плит и колец диаметром более 1000 мм (КС10.12)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</si>
  <si>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100 м3 сборных железобетонных конструкций</t>
  </si>
  <si>
    <t>ЖБИ-27.1</t>
  </si>
  <si>
    <t>Кольца, днища  и крышки для смотровых колодцев, колодцев водопроводных сетей   КС 10.3</t>
  </si>
  <si>
    <t>БРЛ-4.19</t>
  </si>
  <si>
    <t>Раствор цементный   B15 М200  (в летнее время)</t>
  </si>
  <si>
    <t>ЖБИ-9.1</t>
  </si>
  <si>
    <t>Кольцо и крышка для смотровых колодцев, колодцев водопроводных сетей   Кольцо КС 10.9</t>
  </si>
  <si>
    <t>06-01-001-5</t>
  </si>
  <si>
    <r>
      <t>Устройство железобетонных фундаментов общего назначения под колонны объемом до 3 м3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</si>
  <si>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102-0061</t>
  </si>
  <si>
    <t>Доски обрезные хвойных пород длиной 4-6,5 м, шириной 75-150 мм, толщиной 44 мм и более, III сорта</t>
  </si>
  <si>
    <t>Заготовки из арматуры 12</t>
  </si>
  <si>
    <t>БРЛ-2.76</t>
  </si>
  <si>
    <t>Бетон тяжелый на гранитном щебне   B20 W4 F150 М250 В4 Ф150  (в летнее время)</t>
  </si>
  <si>
    <t>Колесоотбойник (Вариант 2)</t>
  </si>
  <si>
    <t>Заготовки из арматуры 10</t>
  </si>
  <si>
    <t>09-03-040-1</t>
  </si>
  <si>
    <r>
      <t>Монтаж защитных ограждений (Колесоотбойник КО1)</t>
    </r>
    <r>
      <rPr>
        <sz val="8"/>
        <color rgb="FF0000FF"/>
        <rFont val="Arial"/>
        <family val="2"/>
        <charset val="204"/>
      </rPr>
      <t xml:space="preserve">  (Поправка: МДС 81-35.2004, п.4.7) </t>
    </r>
  </si>
  <si>
    <t>101-1714</t>
  </si>
  <si>
    <t>Болт 6.1.М16*200 Вст3пс2 ГОСТ 24379.1-2012</t>
  </si>
  <si>
    <t>ШТ</t>
  </si>
  <si>
    <t>МКПС-28</t>
  </si>
  <si>
    <t>Колесоотбойник КО1</t>
  </si>
  <si>
    <t>Сдал:</t>
  </si>
  <si>
    <t>[должность] / [подпись]</t>
  </si>
  <si>
    <t>[расшифровка подписи]</t>
  </si>
  <si>
    <t>М.П.</t>
  </si>
  <si>
    <t>Принял:</t>
  </si>
  <si>
    <t>Обьем работ</t>
  </si>
  <si>
    <t>№</t>
  </si>
  <si>
    <t>Обосно-</t>
  </si>
  <si>
    <t>Наименование</t>
  </si>
  <si>
    <t>Единица</t>
  </si>
  <si>
    <t>Коли-</t>
  </si>
  <si>
    <t>п/п</t>
  </si>
  <si>
    <t>вание</t>
  </si>
  <si>
    <t>материала</t>
  </si>
  <si>
    <t>измере-</t>
  </si>
  <si>
    <t>чество</t>
  </si>
  <si>
    <t>норматива</t>
  </si>
  <si>
    <t>ния</t>
  </si>
  <si>
    <t>Материалы Подрядчика (неучтенные в расценках)</t>
  </si>
  <si>
    <t>Перечень давальческих материалов</t>
  </si>
  <si>
    <t>Ответственный:</t>
  </si>
  <si>
    <t>Набоков М.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</si>
</sst>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color rgb="FF0000FF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8"/>
      <name val="Times New Roman Cyr"/>
      <charset val="204"/>
    </font>
    <font>
      <sz val="9"/>
      <color indexed="81"/>
      <name val="Tahoma"/>
      <family val="2"/>
      <charset val="204"/>
    </font>
    <font>
      <sz val="9"/>
      <color rgb="FFFFFFFF"/>
      <name val="Arial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wrapText="1"/>
    </xf>
    <xf numFmtId="0" fontId="7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wrapText="1"/>
    </xf>
    <xf numFmtId="0" fontId="7" fillId="0" borderId="9" xfId="0" applyFont="1" applyBorder="1" applyAlignment="1">
      <alignment horizontal="right" shrinkToFit="1"/>
    </xf>
    <xf numFmtId="4" fontId="9" fillId="0" borderId="9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vertical="top" shrinkToFit="1"/>
    </xf>
    <xf numFmtId="0" fontId="5" fillId="0" borderId="11" xfId="0" applyFont="1" applyBorder="1" applyAlignment="1">
      <alignment vertical="top" shrinkToFit="1"/>
    </xf>
    <xf numFmtId="4" fontId="5" fillId="0" borderId="11" xfId="0" applyNumberFormat="1" applyFont="1" applyBorder="1" applyAlignment="1">
      <alignment vertical="top" shrinkToFit="1"/>
    </xf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wrapText="1"/>
    </xf>
    <xf numFmtId="0" fontId="7" fillId="0" borderId="13" xfId="0" applyFont="1" applyBorder="1" applyAlignment="1">
      <alignment horizontal="right" shrinkToFit="1"/>
    </xf>
    <xf numFmtId="4" fontId="9" fillId="0" borderId="13" xfId="0" applyNumberFormat="1" applyFont="1" applyBorder="1" applyAlignment="1">
      <alignment horizontal="right" shrinkToFit="1"/>
    </xf>
    <xf numFmtId="0" fontId="0" fillId="0" borderId="14" xfId="0" applyBorder="1"/>
    <xf numFmtId="0" fontId="11" fillId="0" borderId="0" xfId="0" applyFont="1"/>
    <xf numFmtId="0" fontId="1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1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3" xfId="0" applyFont="1" applyFill="1" applyBorder="1"/>
    <xf numFmtId="0" fontId="0" fillId="0" borderId="13" xfId="0" applyFill="1" applyBorder="1"/>
    <xf numFmtId="0" fontId="7" fillId="0" borderId="13" xfId="0" applyFont="1" applyFill="1" applyBorder="1" applyAlignment="1">
      <alignment horizontal="center" vertical="top" shrinkToFit="1"/>
    </xf>
    <xf numFmtId="0" fontId="7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right" shrinkToFit="1"/>
    </xf>
    <xf numFmtId="0" fontId="7" fillId="0" borderId="0" xfId="0" applyFont="1"/>
    <xf numFmtId="0" fontId="15" fillId="0" borderId="0" xfId="0" applyFont="1"/>
    <xf numFmtId="0" fontId="7" fillId="0" borderId="0" xfId="0" applyFont="1" applyProtection="1">
      <protection locked="0"/>
    </xf>
    <xf numFmtId="0" fontId="5" fillId="0" borderId="13" xfId="0" applyFont="1" applyFill="1" applyBorder="1" applyAlignment="1">
      <alignment horizontal="left" vertical="top"/>
    </xf>
    <xf numFmtId="3" fontId="4" fillId="0" borderId="0" xfId="0" applyNumberFormat="1" applyFont="1"/>
    <xf numFmtId="0" fontId="5" fillId="0" borderId="0" xfId="0" applyFont="1" applyAlignment="1">
      <alignment horizontal="left" vertical="top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NumberFormat="1" applyFont="1" applyFill="1" applyBorder="1" applyAlignment="1" applyProtection="1">
      <alignment vertical="top"/>
    </xf>
    <xf numFmtId="0" fontId="16" fillId="0" borderId="0" xfId="1" applyFont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vertical="top" wrapText="1"/>
    </xf>
    <xf numFmtId="0" fontId="16" fillId="0" borderId="0" xfId="1" applyFont="1" applyBorder="1" applyAlignment="1" applyProtection="1">
      <alignment wrapText="1"/>
      <protection locked="0"/>
    </xf>
    <xf numFmtId="0" fontId="17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justify" vertical="top"/>
    </xf>
    <xf numFmtId="0" fontId="16" fillId="0" borderId="0" xfId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justify" vertical="top"/>
    </xf>
    <xf numFmtId="0" fontId="13" fillId="0" borderId="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6" fillId="0" borderId="0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72;%20&#1072;&#1082;&#1090;&#1091;&#1072;&#1083;&#1080;&#1079;&#1080;&#1088;&#1086;&#1074;&#1072;&#1085;&#1085;&#1072;&#1103;%20&#1085;&#1072;%20&#1087;&#1086;&#1083;&#1080;&#1075;&#1086;&#1085;%20&#1086;&#1090;%2003.02.2025&#1075;.%20&#1086;&#1090;%20&#1054;&#1054;&#1054;%20&#1054;&#1044;&#1057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>
        <row r="27">
          <cell r="I27">
            <v>0.45577600000000001</v>
          </cell>
        </row>
        <row r="29">
          <cell r="I29">
            <v>22</v>
          </cell>
        </row>
        <row r="31">
          <cell r="I31">
            <v>44</v>
          </cell>
        </row>
        <row r="33">
          <cell r="I33">
            <v>88</v>
          </cell>
        </row>
        <row r="35">
          <cell r="I35">
            <v>5.6550000000000002</v>
          </cell>
        </row>
        <row r="37">
          <cell r="I37">
            <v>4.0110000000000001</v>
          </cell>
        </row>
        <row r="39">
          <cell r="I39">
            <v>2.1440000000000001</v>
          </cell>
        </row>
        <row r="41">
          <cell r="I41">
            <v>1.722</v>
          </cell>
        </row>
        <row r="43">
          <cell r="I43">
            <v>44</v>
          </cell>
        </row>
        <row r="45">
          <cell r="I45">
            <v>3.444</v>
          </cell>
        </row>
        <row r="47">
          <cell r="I47">
            <v>11.51</v>
          </cell>
        </row>
        <row r="51">
          <cell r="I51">
            <v>0.18472</v>
          </cell>
        </row>
        <row r="53">
          <cell r="I53">
            <v>10</v>
          </cell>
        </row>
        <row r="55">
          <cell r="I55">
            <v>20</v>
          </cell>
        </row>
        <row r="57">
          <cell r="I57">
            <v>40</v>
          </cell>
        </row>
        <row r="59">
          <cell r="I59">
            <v>2.9340000000000002</v>
          </cell>
        </row>
        <row r="61">
          <cell r="I61">
            <v>1</v>
          </cell>
        </row>
        <row r="65">
          <cell r="I65">
            <v>0.89900000000000002</v>
          </cell>
        </row>
        <row r="69">
          <cell r="I69">
            <v>1.5659999999999998</v>
          </cell>
        </row>
        <row r="71">
          <cell r="I71">
            <v>5.1459999999999999</v>
          </cell>
        </row>
        <row r="75">
          <cell r="I75">
            <v>0.44524799999999998</v>
          </cell>
        </row>
        <row r="83">
          <cell r="I83">
            <v>7.0460000000000003</v>
          </cell>
        </row>
        <row r="89">
          <cell r="I89">
            <v>2.165</v>
          </cell>
        </row>
        <row r="93">
          <cell r="I93">
            <v>5.7210000000000001</v>
          </cell>
        </row>
        <row r="95">
          <cell r="I95">
            <v>12.896000000000001</v>
          </cell>
        </row>
        <row r="99">
          <cell r="I99">
            <v>1.1544000000000001</v>
          </cell>
        </row>
        <row r="101">
          <cell r="I101">
            <v>4.2299999999999998E-4</v>
          </cell>
        </row>
        <row r="103">
          <cell r="I103">
            <v>0.34632000000000002</v>
          </cell>
        </row>
        <row r="107">
          <cell r="I107">
            <v>9.4E-2</v>
          </cell>
        </row>
        <row r="109">
          <cell r="I109">
            <v>0.86799999999999999</v>
          </cell>
        </row>
        <row r="113">
          <cell r="I113">
            <v>1366.1262999999999</v>
          </cell>
        </row>
        <row r="115">
          <cell r="I115">
            <v>2.1513800000000001</v>
          </cell>
        </row>
        <row r="117">
          <cell r="I117">
            <v>178.25720000000001</v>
          </cell>
        </row>
        <row r="119">
          <cell r="I119">
            <v>3.262</v>
          </cell>
        </row>
        <row r="121">
          <cell r="I121">
            <v>457.9366</v>
          </cell>
        </row>
        <row r="123">
          <cell r="I123">
            <v>2.8849999999999998</v>
          </cell>
        </row>
        <row r="125">
          <cell r="I125">
            <v>544</v>
          </cell>
        </row>
        <row r="127">
          <cell r="I127">
            <v>1088</v>
          </cell>
        </row>
        <row r="129">
          <cell r="I129">
            <v>2.1629999999999998</v>
          </cell>
        </row>
        <row r="131">
          <cell r="I131">
            <v>17.135999999999999</v>
          </cell>
        </row>
        <row r="133">
          <cell r="I133">
            <v>5.2880000000000003</v>
          </cell>
        </row>
        <row r="141">
          <cell r="I141">
            <v>1.4341999999999999</v>
          </cell>
        </row>
        <row r="143">
          <cell r="I143">
            <v>131</v>
          </cell>
        </row>
        <row r="145">
          <cell r="I145">
            <v>524</v>
          </cell>
        </row>
        <row r="147">
          <cell r="I147">
            <v>262</v>
          </cell>
        </row>
        <row r="149">
          <cell r="I149">
            <v>36.855102000000002</v>
          </cell>
        </row>
        <row r="151">
          <cell r="I151">
            <v>0.24167299999999997</v>
          </cell>
        </row>
        <row r="153">
          <cell r="I153">
            <v>4.9542919999999997</v>
          </cell>
        </row>
        <row r="155">
          <cell r="I155">
            <v>10.875275999999999</v>
          </cell>
        </row>
        <row r="157">
          <cell r="I157">
            <v>0.33027000000000001</v>
          </cell>
        </row>
        <row r="159">
          <cell r="I159">
            <v>3.4885400000000004</v>
          </cell>
        </row>
        <row r="161">
          <cell r="I161">
            <v>6.8306299999999993</v>
          </cell>
        </row>
        <row r="165">
          <cell r="I165">
            <v>1.5599999999999998E-3</v>
          </cell>
        </row>
        <row r="167">
          <cell r="I167">
            <v>1.456E-3</v>
          </cell>
        </row>
        <row r="169">
          <cell r="I169">
            <v>5.1999999999999998E-2</v>
          </cell>
        </row>
        <row r="171">
          <cell r="I171">
            <v>3.6400000000000002E-2</v>
          </cell>
        </row>
        <row r="173">
          <cell r="I173">
            <v>1.56</v>
          </cell>
        </row>
        <row r="175">
          <cell r="I175">
            <v>0.53039999999999998</v>
          </cell>
        </row>
        <row r="179">
          <cell r="I179">
            <v>1.248E-3</v>
          </cell>
        </row>
        <row r="181">
          <cell r="I181">
            <v>3.64E-3</v>
          </cell>
        </row>
        <row r="185">
          <cell r="I185">
            <v>8.3552000000000001E-2</v>
          </cell>
        </row>
        <row r="187">
          <cell r="I187">
            <v>2.984</v>
          </cell>
        </row>
        <row r="191">
          <cell r="I191">
            <v>5.3802700000000003</v>
          </cell>
        </row>
        <row r="193">
          <cell r="I193">
            <v>2.0038399999999998</v>
          </cell>
        </row>
        <row r="195">
          <cell r="I195">
            <v>11.6554</v>
          </cell>
        </row>
        <row r="197">
          <cell r="I197">
            <v>34.410699999999999</v>
          </cell>
        </row>
        <row r="199">
          <cell r="I199">
            <v>652</v>
          </cell>
        </row>
        <row r="201">
          <cell r="I201">
            <v>2608</v>
          </cell>
        </row>
        <row r="203">
          <cell r="I203">
            <v>1304</v>
          </cell>
        </row>
        <row r="205">
          <cell r="I205">
            <v>163.02314100000001</v>
          </cell>
        </row>
        <row r="207">
          <cell r="I207">
            <v>1.0690040000000001</v>
          </cell>
        </row>
        <row r="209">
          <cell r="I209">
            <v>21.914586</v>
          </cell>
        </row>
        <row r="211">
          <cell r="I211">
            <v>48.105189000000003</v>
          </cell>
        </row>
        <row r="215">
          <cell r="I215">
            <v>0.48359999999999997</v>
          </cell>
        </row>
        <row r="217">
          <cell r="I217">
            <v>0.45135999999999998</v>
          </cell>
        </row>
        <row r="219">
          <cell r="I219">
            <v>16.12</v>
          </cell>
        </row>
        <row r="221">
          <cell r="I221">
            <v>11.284000000000001</v>
          </cell>
        </row>
        <row r="223">
          <cell r="I223">
            <v>483.6</v>
          </cell>
        </row>
        <row r="225">
          <cell r="I225">
            <v>164.42399999999998</v>
          </cell>
        </row>
        <row r="227">
          <cell r="I227">
            <v>0.38688</v>
          </cell>
        </row>
        <row r="229">
          <cell r="I229">
            <v>1.1284000000000001</v>
          </cell>
        </row>
        <row r="233">
          <cell r="I233">
            <v>0.27988800000000003</v>
          </cell>
        </row>
        <row r="235">
          <cell r="I235">
            <v>9.9960000000000004</v>
          </cell>
        </row>
        <row r="239">
          <cell r="I239">
            <v>2080</v>
          </cell>
        </row>
        <row r="241">
          <cell r="I241">
            <v>8320</v>
          </cell>
        </row>
        <row r="243">
          <cell r="I243">
            <v>4160</v>
          </cell>
        </row>
        <row r="245">
          <cell r="I245">
            <v>1584</v>
          </cell>
        </row>
        <row r="247">
          <cell r="I247">
            <v>775.8</v>
          </cell>
        </row>
        <row r="249">
          <cell r="I249">
            <v>48</v>
          </cell>
        </row>
        <row r="251">
          <cell r="I251">
            <v>2.4E-2</v>
          </cell>
        </row>
        <row r="253">
          <cell r="I253">
            <v>50.107199999999999</v>
          </cell>
        </row>
        <row r="255">
          <cell r="I255">
            <v>102.87108000000001</v>
          </cell>
        </row>
        <row r="257">
          <cell r="I257">
            <v>1.552E-3</v>
          </cell>
        </row>
        <row r="259">
          <cell r="I259">
            <v>1.6292000000000001E-2</v>
          </cell>
        </row>
        <row r="261">
          <cell r="I261">
            <v>31.032</v>
          </cell>
        </row>
        <row r="265">
          <cell r="I265">
            <v>1.0312110000000001</v>
          </cell>
        </row>
        <row r="267">
          <cell r="I267">
            <v>6.1290839999999998</v>
          </cell>
        </row>
        <row r="269">
          <cell r="I269">
            <v>0.5151</v>
          </cell>
        </row>
        <row r="271">
          <cell r="I271">
            <v>1.5968100000000001</v>
          </cell>
        </row>
        <row r="273">
          <cell r="I273">
            <v>1.2570000000000001E-3</v>
          </cell>
        </row>
        <row r="275">
          <cell r="I275">
            <v>1.885872</v>
          </cell>
        </row>
        <row r="277">
          <cell r="I277">
            <v>3.2369999999999999E-3</v>
          </cell>
        </row>
        <row r="279">
          <cell r="I279">
            <v>9.7400000000000004E-4</v>
          </cell>
        </row>
        <row r="283">
          <cell r="I283">
            <v>0.1169</v>
          </cell>
        </row>
        <row r="285">
          <cell r="I285">
            <v>1.5865</v>
          </cell>
        </row>
        <row r="290">
          <cell r="I290">
            <v>14</v>
          </cell>
        </row>
        <row r="292">
          <cell r="I292">
            <v>5.7119999999999997</v>
          </cell>
        </row>
        <row r="294">
          <cell r="I294">
            <v>1.12E-2</v>
          </cell>
        </row>
        <row r="298">
          <cell r="I298">
            <v>14</v>
          </cell>
        </row>
        <row r="300">
          <cell r="I300">
            <v>0.4335</v>
          </cell>
        </row>
        <row r="302">
          <cell r="I302">
            <v>14</v>
          </cell>
        </row>
        <row r="306">
          <cell r="I306">
            <v>1.1025000000000002E-2</v>
          </cell>
        </row>
        <row r="308">
          <cell r="I308">
            <v>1.7929999999999999E-3</v>
          </cell>
        </row>
        <row r="310">
          <cell r="I310">
            <v>44.981999999999999</v>
          </cell>
        </row>
        <row r="312">
          <cell r="I312">
            <v>6.9969999999999997E-3</v>
          </cell>
        </row>
        <row r="314">
          <cell r="I314">
            <v>0.21756000000000003</v>
          </cell>
        </row>
        <row r="316">
          <cell r="I316">
            <v>18.845400000000001</v>
          </cell>
        </row>
        <row r="318">
          <cell r="I318">
            <v>0.64800000000000002</v>
          </cell>
        </row>
        <row r="320">
          <cell r="I320">
            <v>29.841000000000001</v>
          </cell>
        </row>
        <row r="322">
          <cell r="I322">
            <v>7.9380000000000006E-3</v>
          </cell>
        </row>
        <row r="324">
          <cell r="I324">
            <v>0.12965399999999999</v>
          </cell>
        </row>
        <row r="329">
          <cell r="I329">
            <v>10.5</v>
          </cell>
        </row>
        <row r="331">
          <cell r="I331">
            <v>4.2839999999999998</v>
          </cell>
        </row>
        <row r="333">
          <cell r="I333">
            <v>8.3999999999999995E-3</v>
          </cell>
        </row>
        <row r="337">
          <cell r="I337">
            <v>2.8879999999999999E-3</v>
          </cell>
        </row>
        <row r="339">
          <cell r="I339">
            <v>4.6999999999999999E-4</v>
          </cell>
        </row>
        <row r="341">
          <cell r="I341">
            <v>11.781000000000001</v>
          </cell>
        </row>
        <row r="343">
          <cell r="I343">
            <v>1.833E-3</v>
          </cell>
        </row>
        <row r="345">
          <cell r="I345">
            <v>5.698000000000001E-2</v>
          </cell>
        </row>
        <row r="347">
          <cell r="I347">
            <v>4.9356999999999998</v>
          </cell>
        </row>
        <row r="349">
          <cell r="I349">
            <v>8.6379999999999998E-2</v>
          </cell>
        </row>
        <row r="351">
          <cell r="I351">
            <v>7.8155000000000001</v>
          </cell>
        </row>
        <row r="353">
          <cell r="I353">
            <v>2.0790000000000001E-3</v>
          </cell>
        </row>
        <row r="355">
          <cell r="I355">
            <v>3.3957000000000001E-2</v>
          </cell>
        </row>
        <row r="359">
          <cell r="I359">
            <v>447.99999999999994</v>
          </cell>
        </row>
        <row r="361">
          <cell r="I361">
            <v>2.3860000000000001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89"/>
  <sheetViews>
    <sheetView tabSelected="1" zoomScale="90" zoomScaleNormal="90" workbookViewId="0">
      <selection activeCell="D60" sqref="D60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78.7109375" customWidth="1"/>
    <col min="4" max="4" width="9.7109375" customWidth="1"/>
    <col min="5" max="5" width="7.7109375" customWidth="1"/>
    <col min="6" max="6" width="10.7109375" customWidth="1"/>
    <col min="15" max="68" width="0" hidden="1" customWidth="1"/>
    <col min="69" max="70" width="79.7109375" hidden="1" customWidth="1"/>
    <col min="71" max="71" width="115.7109375" hidden="1" customWidth="1"/>
    <col min="72" max="73" width="135.7109375" hidden="1" customWidth="1"/>
    <col min="74" max="74" width="21.7109375" hidden="1" customWidth="1"/>
    <col min="75" max="75" width="115.7109375" hidden="1" customWidth="1"/>
    <col min="76" max="76" width="79.7109375" hidden="1" customWidth="1"/>
    <col min="77" max="77" width="21.7109375" hidden="1" customWidth="1"/>
    <col min="78" max="255" width="0" hidden="1" customWidth="1"/>
  </cols>
  <sheetData>
    <row r="1" spans="1:254" outlineLevel="1" x14ac:dyDescent="0.2">
      <c r="A1" s="2" t="s">
        <v>0</v>
      </c>
      <c r="C1" s="68"/>
      <c r="D1" s="68"/>
      <c r="E1" s="68"/>
      <c r="F1" s="68"/>
      <c r="BS1" s="6">
        <f>C1</f>
        <v>0</v>
      </c>
      <c r="IT1" s="3"/>
    </row>
    <row r="2" spans="1:254" outlineLevel="1" x14ac:dyDescent="0.2">
      <c r="A2" s="2" t="s">
        <v>1</v>
      </c>
      <c r="C2" s="68" t="s">
        <v>2</v>
      </c>
      <c r="D2" s="68"/>
      <c r="E2" s="68"/>
      <c r="F2" s="68"/>
      <c r="BS2" s="6" t="str">
        <f>C2</f>
        <v>Склад готовой продукции</v>
      </c>
      <c r="IT2" s="3"/>
    </row>
    <row r="3" spans="1:254" outlineLevel="1" x14ac:dyDescent="0.2">
      <c r="A3" s="2" t="s">
        <v>3</v>
      </c>
      <c r="C3" s="73" t="s">
        <v>5</v>
      </c>
      <c r="D3" s="68"/>
      <c r="E3" s="68"/>
      <c r="F3" s="68"/>
      <c r="BS3" s="7" t="str">
        <f>C3</f>
        <v xml:space="preserve"> Капитальный ремонт склада готовой продукции, лит. Ч, инв. №12040012, расположенный по адресу: г. Орел, Кромское ш., д.21, лит.Ч </v>
      </c>
      <c r="IT3" s="3"/>
    </row>
    <row r="4" spans="1:254" outlineLevel="1" x14ac:dyDescent="0.2"/>
    <row r="5" spans="1:254" ht="18.75" outlineLevel="1" x14ac:dyDescent="0.3">
      <c r="A5" s="74" t="s">
        <v>180</v>
      </c>
      <c r="B5" s="74"/>
      <c r="C5" s="74"/>
      <c r="D5" s="74"/>
      <c r="E5" s="74"/>
      <c r="F5" s="74"/>
    </row>
    <row r="6" spans="1:254" outlineLevel="1" x14ac:dyDescent="0.2">
      <c r="A6" s="75" t="s">
        <v>2</v>
      </c>
      <c r="B6" s="75"/>
      <c r="C6" s="75"/>
      <c r="D6" s="75"/>
      <c r="E6" s="75"/>
      <c r="F6" s="75"/>
      <c r="BU6" s="4" t="str">
        <f>A6</f>
        <v>Склад готовой продукции</v>
      </c>
      <c r="IT6" s="3"/>
    </row>
    <row r="7" spans="1:254" outlineLevel="1" x14ac:dyDescent="0.2">
      <c r="A7" s="2" t="s">
        <v>6</v>
      </c>
      <c r="C7" s="68"/>
      <c r="D7" s="68"/>
      <c r="E7" s="68"/>
      <c r="F7" s="68"/>
      <c r="BS7" s="6">
        <f>C7</f>
        <v>0</v>
      </c>
      <c r="IT7" s="3"/>
    </row>
    <row r="8" spans="1:254" ht="13.5" outlineLevel="1" thickBot="1" x14ac:dyDescent="0.25">
      <c r="A8" s="1" t="s">
        <v>4</v>
      </c>
    </row>
    <row r="9" spans="1:254" x14ac:dyDescent="0.2">
      <c r="A9" s="69" t="s">
        <v>7</v>
      </c>
      <c r="B9" s="71" t="s">
        <v>8</v>
      </c>
      <c r="C9" s="71" t="s">
        <v>9</v>
      </c>
      <c r="D9" s="71" t="s">
        <v>10</v>
      </c>
      <c r="E9" s="71" t="s">
        <v>11</v>
      </c>
      <c r="F9" s="71"/>
    </row>
    <row r="10" spans="1:254" x14ac:dyDescent="0.2">
      <c r="A10" s="70"/>
      <c r="B10" s="72"/>
      <c r="C10" s="72"/>
      <c r="D10" s="72"/>
      <c r="E10" s="72"/>
      <c r="F10" s="72"/>
    </row>
    <row r="11" spans="1:254" x14ac:dyDescent="0.2">
      <c r="A11" s="70"/>
      <c r="B11" s="72"/>
      <c r="C11" s="72"/>
      <c r="D11" s="72"/>
      <c r="E11" s="72"/>
      <c r="F11" s="72"/>
    </row>
    <row r="12" spans="1:254" ht="13.5" thickBot="1" x14ac:dyDescent="0.25">
      <c r="A12" s="70"/>
      <c r="B12" s="72"/>
      <c r="C12" s="72"/>
      <c r="D12" s="72"/>
      <c r="E12" s="72"/>
      <c r="F12" s="72"/>
    </row>
    <row r="13" spans="1:254" ht="13.5" thickBot="1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/>
    </row>
    <row r="14" spans="1:254" x14ac:dyDescent="0.2">
      <c r="A14" s="9">
        <v>1</v>
      </c>
      <c r="B14" s="10" t="s">
        <v>12</v>
      </c>
      <c r="C14" s="11" t="s">
        <v>13</v>
      </c>
      <c r="D14" s="12" t="s">
        <v>14</v>
      </c>
      <c r="E14" s="13">
        <v>28.486000000000001</v>
      </c>
      <c r="F14" s="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x14ac:dyDescent="0.2">
      <c r="A15" s="20">
        <v>2</v>
      </c>
      <c r="B15" s="21" t="s">
        <v>12</v>
      </c>
      <c r="C15" s="22" t="s">
        <v>38</v>
      </c>
      <c r="D15" s="23" t="s">
        <v>14</v>
      </c>
      <c r="E15" s="24">
        <v>11.545</v>
      </c>
      <c r="F15" s="2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x14ac:dyDescent="0.2">
      <c r="A16" s="20">
        <v>3</v>
      </c>
      <c r="B16" s="21" t="s">
        <v>12</v>
      </c>
      <c r="C16" s="22" t="s">
        <v>40</v>
      </c>
      <c r="D16" s="23" t="s">
        <v>14</v>
      </c>
      <c r="E16" s="24">
        <v>27.827999999999999</v>
      </c>
      <c r="F16" s="2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ht="35.25" x14ac:dyDescent="0.2">
      <c r="A17" s="20">
        <v>4</v>
      </c>
      <c r="B17" s="21" t="s">
        <v>41</v>
      </c>
      <c r="C17" s="22" t="s">
        <v>42</v>
      </c>
      <c r="D17" s="23" t="s">
        <v>43</v>
      </c>
      <c r="E17" s="24">
        <v>0.96199999999999997</v>
      </c>
      <c r="F17" s="2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ht="33.75" x14ac:dyDescent="0.2">
      <c r="A18" s="20">
        <v>5</v>
      </c>
      <c r="B18" s="21" t="s">
        <v>54</v>
      </c>
      <c r="C18" s="22" t="s">
        <v>55</v>
      </c>
      <c r="D18" s="23" t="s">
        <v>56</v>
      </c>
      <c r="E18" s="24">
        <v>30.734000000000002</v>
      </c>
      <c r="F18" s="2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22.5" x14ac:dyDescent="0.2">
      <c r="A19" s="20">
        <v>6</v>
      </c>
      <c r="B19" s="21" t="s">
        <v>69</v>
      </c>
      <c r="C19" s="22" t="s">
        <v>70</v>
      </c>
      <c r="D19" s="23" t="s">
        <v>71</v>
      </c>
      <c r="E19" s="24">
        <v>12.083640000000001</v>
      </c>
      <c r="F19" s="2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x14ac:dyDescent="0.2">
      <c r="A20" s="20">
        <v>7</v>
      </c>
      <c r="B20" s="21" t="s">
        <v>81</v>
      </c>
      <c r="C20" s="22" t="s">
        <v>82</v>
      </c>
      <c r="D20" s="23" t="s">
        <v>83</v>
      </c>
      <c r="E20" s="24">
        <v>0.52</v>
      </c>
      <c r="F20" s="2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x14ac:dyDescent="0.2">
      <c r="A21" s="20">
        <v>8</v>
      </c>
      <c r="B21" s="21" t="s">
        <v>100</v>
      </c>
      <c r="C21" s="22" t="s">
        <v>101</v>
      </c>
      <c r="D21" s="23" t="s">
        <v>14</v>
      </c>
      <c r="E21" s="24">
        <v>2.984</v>
      </c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ht="22.5" x14ac:dyDescent="0.2">
      <c r="A22" s="20">
        <v>9</v>
      </c>
      <c r="B22" s="21" t="s">
        <v>69</v>
      </c>
      <c r="C22" s="22" t="s">
        <v>106</v>
      </c>
      <c r="D22" s="23" t="s">
        <v>71</v>
      </c>
      <c r="E22" s="24">
        <v>53.450209999999998</v>
      </c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x14ac:dyDescent="0.2">
      <c r="A23" s="20">
        <v>10</v>
      </c>
      <c r="B23" s="21" t="s">
        <v>81</v>
      </c>
      <c r="C23" s="22" t="s">
        <v>108</v>
      </c>
      <c r="D23" s="23" t="s">
        <v>83</v>
      </c>
      <c r="E23" s="24">
        <v>161.19999999999999</v>
      </c>
      <c r="F23" s="2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x14ac:dyDescent="0.2">
      <c r="A24" s="20">
        <v>11</v>
      </c>
      <c r="B24" s="21" t="s">
        <v>100</v>
      </c>
      <c r="C24" s="22" t="s">
        <v>101</v>
      </c>
      <c r="D24" s="23" t="s">
        <v>14</v>
      </c>
      <c r="E24" s="24">
        <v>9.9960000000000004</v>
      </c>
      <c r="F24" s="2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ht="45" x14ac:dyDescent="0.2">
      <c r="A25" s="20">
        <v>12</v>
      </c>
      <c r="B25" s="21" t="s">
        <v>109</v>
      </c>
      <c r="C25" s="22" t="s">
        <v>110</v>
      </c>
      <c r="D25" s="23" t="s">
        <v>111</v>
      </c>
      <c r="E25" s="24">
        <v>7.758</v>
      </c>
      <c r="F25" s="2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33.75" x14ac:dyDescent="0.2">
      <c r="A26" s="20">
        <v>13</v>
      </c>
      <c r="B26" s="21" t="s">
        <v>125</v>
      </c>
      <c r="C26" s="22" t="s">
        <v>126</v>
      </c>
      <c r="D26" s="23" t="s">
        <v>43</v>
      </c>
      <c r="E26" s="24">
        <v>3.1431200000000001</v>
      </c>
      <c r="F26" s="2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ht="57" thickBot="1" x14ac:dyDescent="0.25">
      <c r="A27" s="20">
        <v>14</v>
      </c>
      <c r="B27" s="21" t="s">
        <v>135</v>
      </c>
      <c r="C27" s="22" t="s">
        <v>136</v>
      </c>
      <c r="D27" s="23" t="s">
        <v>137</v>
      </c>
      <c r="E27" s="24">
        <v>41.75</v>
      </c>
      <c r="F27" s="2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x14ac:dyDescent="0.2">
      <c r="A28" s="26"/>
      <c r="B28" s="26"/>
      <c r="C28" s="26"/>
      <c r="D28" s="26"/>
      <c r="E28" s="26"/>
      <c r="F28" s="26"/>
    </row>
    <row r="29" spans="1:254" x14ac:dyDescent="0.2">
      <c r="A29" s="27"/>
      <c r="B29" s="27"/>
      <c r="C29" s="67" t="s">
        <v>142</v>
      </c>
      <c r="D29" s="67"/>
      <c r="E29" s="67"/>
      <c r="F29" s="6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28" t="str">
        <f>C29</f>
        <v>Колесоотбойник (Вариант 1)</v>
      </c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ht="13.5" thickBot="1" x14ac:dyDescent="0.25"/>
    <row r="31" spans="1:254" ht="67.5" x14ac:dyDescent="0.2">
      <c r="A31" s="9">
        <v>15</v>
      </c>
      <c r="B31" s="10" t="s">
        <v>143</v>
      </c>
      <c r="C31" s="11" t="s">
        <v>144</v>
      </c>
      <c r="D31" s="12" t="s">
        <v>145</v>
      </c>
      <c r="E31" s="13">
        <v>5.6000000000000001E-2</v>
      </c>
      <c r="F31" s="1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ht="67.5" x14ac:dyDescent="0.2">
      <c r="A32" s="20">
        <v>16</v>
      </c>
      <c r="B32" s="21" t="s">
        <v>150</v>
      </c>
      <c r="C32" s="22" t="s">
        <v>151</v>
      </c>
      <c r="D32" s="23" t="s">
        <v>152</v>
      </c>
      <c r="E32" s="24">
        <v>0.255</v>
      </c>
      <c r="F32" s="2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ht="67.5" x14ac:dyDescent="0.2">
      <c r="A33" s="20">
        <v>17</v>
      </c>
      <c r="B33" s="21" t="s">
        <v>159</v>
      </c>
      <c r="C33" s="22" t="s">
        <v>160</v>
      </c>
      <c r="D33" s="23" t="s">
        <v>145</v>
      </c>
      <c r="E33" s="24">
        <v>0.29399999999999998</v>
      </c>
      <c r="F33" s="2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x14ac:dyDescent="0.2">
      <c r="A34" s="15"/>
      <c r="B34" s="16"/>
      <c r="C34" s="16" t="s">
        <v>37</v>
      </c>
      <c r="D34" s="16"/>
      <c r="E34" s="16"/>
      <c r="F34" s="17">
        <f>SUM(DH33:DH33)</f>
        <v>0</v>
      </c>
      <c r="N34" s="3"/>
      <c r="O34" s="3"/>
      <c r="P34" s="3"/>
      <c r="Q34" s="3"/>
      <c r="R34" s="3">
        <f>SUM(T33:T33)</f>
        <v>0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ht="13.5" thickBot="1" x14ac:dyDescent="0.25">
      <c r="A35" s="18"/>
      <c r="B35" s="19"/>
      <c r="C35" s="19"/>
      <c r="D35" s="19"/>
      <c r="E35" s="19"/>
      <c r="F35" s="19"/>
    </row>
    <row r="36" spans="1:254" x14ac:dyDescent="0.2">
      <c r="A36" s="26"/>
      <c r="B36" s="26"/>
      <c r="C36" s="26"/>
      <c r="D36" s="26"/>
      <c r="E36" s="26"/>
      <c r="F36" s="26"/>
    </row>
    <row r="37" spans="1:254" x14ac:dyDescent="0.2">
      <c r="A37" s="27"/>
      <c r="B37" s="27"/>
      <c r="C37" s="67" t="s">
        <v>166</v>
      </c>
      <c r="D37" s="67"/>
      <c r="E37" s="67"/>
      <c r="F37" s="6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28" t="str">
        <f>C37</f>
        <v>Колесоотбойник (Вариант 2)</v>
      </c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54" ht="13.5" thickBot="1" x14ac:dyDescent="0.25"/>
    <row r="39" spans="1:254" ht="67.5" x14ac:dyDescent="0.2">
      <c r="A39" s="9">
        <v>18</v>
      </c>
      <c r="B39" s="10" t="s">
        <v>143</v>
      </c>
      <c r="C39" s="11" t="s">
        <v>144</v>
      </c>
      <c r="D39" s="12" t="s">
        <v>145</v>
      </c>
      <c r="E39" s="13">
        <v>4.2000000000000003E-2</v>
      </c>
      <c r="F39" s="1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pans="1:254" ht="67.5" x14ac:dyDescent="0.2">
      <c r="A40" s="20">
        <v>19</v>
      </c>
      <c r="B40" s="21" t="s">
        <v>159</v>
      </c>
      <c r="C40" s="22" t="s">
        <v>160</v>
      </c>
      <c r="D40" s="23" t="s">
        <v>145</v>
      </c>
      <c r="E40" s="24">
        <v>7.6999999999999999E-2</v>
      </c>
      <c r="F40" s="2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pans="1:254" ht="33.75" x14ac:dyDescent="0.2">
      <c r="A41" s="20">
        <v>20</v>
      </c>
      <c r="B41" s="21" t="s">
        <v>168</v>
      </c>
      <c r="C41" s="22" t="s">
        <v>169</v>
      </c>
      <c r="D41" s="23" t="s">
        <v>43</v>
      </c>
      <c r="E41" s="24">
        <v>2.3860000000000001</v>
      </c>
      <c r="F41" s="2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1:254" hidden="1" outlineLevel="1" x14ac:dyDescent="0.2"/>
    <row r="43" spans="1:254" hidden="1" outlineLevel="1" x14ac:dyDescent="0.2"/>
    <row r="44" spans="1:254" ht="12.75" hidden="1" customHeight="1" outlineLevel="1" x14ac:dyDescent="0.2">
      <c r="A44" s="29" t="s">
        <v>175</v>
      </c>
      <c r="B44" s="29"/>
      <c r="C44" s="30"/>
      <c r="D44" s="31"/>
      <c r="E44" s="31"/>
      <c r="F44" s="30"/>
      <c r="BX44" s="32">
        <f>C44</f>
        <v>0</v>
      </c>
      <c r="BY44" s="32">
        <f>F44</f>
        <v>0</v>
      </c>
      <c r="IT44" s="3"/>
    </row>
    <row r="45" spans="1:254" s="34" customFormat="1" ht="11.25" hidden="1" customHeight="1" outlineLevel="1" x14ac:dyDescent="0.2">
      <c r="A45" s="33"/>
      <c r="B45" s="33"/>
      <c r="C45" s="64" t="s">
        <v>176</v>
      </c>
      <c r="D45" s="64"/>
      <c r="E45" s="64"/>
      <c r="F45" s="38" t="s">
        <v>177</v>
      </c>
    </row>
    <row r="46" spans="1:254" hidden="1" outlineLevel="1" x14ac:dyDescent="0.2">
      <c r="A46" s="35"/>
      <c r="B46" s="35"/>
      <c r="C46" s="35"/>
      <c r="D46" s="36" t="s">
        <v>178</v>
      </c>
      <c r="E46" s="35"/>
      <c r="F46" s="35"/>
    </row>
    <row r="47" spans="1:254" ht="12.75" hidden="1" customHeight="1" outlineLevel="1" x14ac:dyDescent="0.2">
      <c r="A47" s="29" t="s">
        <v>179</v>
      </c>
      <c r="B47" s="29"/>
      <c r="C47" s="30"/>
      <c r="D47" s="31"/>
      <c r="E47" s="31"/>
      <c r="F47" s="30"/>
      <c r="BX47" s="32">
        <f>C47</f>
        <v>0</v>
      </c>
      <c r="BY47" s="32">
        <f>F47</f>
        <v>0</v>
      </c>
      <c r="IT47" s="3"/>
    </row>
    <row r="48" spans="1:254" s="34" customFormat="1" ht="11.25" hidden="1" customHeight="1" outlineLevel="1" x14ac:dyDescent="0.2">
      <c r="A48" s="33"/>
      <c r="B48" s="33"/>
      <c r="C48" s="64" t="s">
        <v>176</v>
      </c>
      <c r="D48" s="64"/>
      <c r="E48" s="64"/>
      <c r="F48" s="38" t="s">
        <v>177</v>
      </c>
    </row>
    <row r="49" spans="1:7" hidden="1" outlineLevel="1" x14ac:dyDescent="0.2">
      <c r="A49" s="35"/>
      <c r="B49" s="35"/>
      <c r="C49" s="35"/>
      <c r="D49" s="36" t="s">
        <v>178</v>
      </c>
      <c r="E49" s="35"/>
      <c r="F49" s="35"/>
    </row>
    <row r="50" spans="1:7" collapsed="1" x14ac:dyDescent="0.2"/>
    <row r="51" spans="1:7" ht="12.75" customHeight="1" outlineLevel="1" x14ac:dyDescent="0.2">
      <c r="B51" s="65"/>
      <c r="C51" s="65"/>
      <c r="D51" s="65"/>
      <c r="E51" s="65"/>
      <c r="F51" s="65"/>
      <c r="G51" s="65"/>
    </row>
    <row r="52" spans="1:7" outlineLevel="1" x14ac:dyDescent="0.2"/>
    <row r="53" spans="1:7" ht="16.5" x14ac:dyDescent="0.3">
      <c r="B53" s="52"/>
    </row>
    <row r="54" spans="1:7" ht="16.5" x14ac:dyDescent="0.3">
      <c r="A54" s="37"/>
      <c r="B54" s="52"/>
    </row>
    <row r="55" spans="1:7" ht="16.5" x14ac:dyDescent="0.3">
      <c r="B55" s="52"/>
    </row>
    <row r="56" spans="1:7" ht="16.5" x14ac:dyDescent="0.3">
      <c r="B56" s="52"/>
    </row>
    <row r="57" spans="1:7" ht="16.5" x14ac:dyDescent="0.3">
      <c r="B57" s="66"/>
      <c r="C57" s="66"/>
      <c r="D57" s="66"/>
      <c r="E57" s="66"/>
      <c r="F57" s="66"/>
      <c r="G57" s="66"/>
    </row>
    <row r="58" spans="1:7" ht="16.5" x14ac:dyDescent="0.3">
      <c r="B58" s="62"/>
      <c r="C58" s="62"/>
      <c r="D58" s="62"/>
      <c r="E58" s="62"/>
      <c r="F58" s="62"/>
    </row>
    <row r="59" spans="1:7" ht="36" customHeight="1" x14ac:dyDescent="0.3">
      <c r="B59" s="62"/>
      <c r="C59" s="62"/>
      <c r="D59" s="62"/>
      <c r="E59" s="62"/>
      <c r="F59" s="62"/>
    </row>
    <row r="60" spans="1:7" ht="16.5" x14ac:dyDescent="0.3">
      <c r="B60" s="52"/>
    </row>
    <row r="61" spans="1:7" ht="16.5" x14ac:dyDescent="0.3">
      <c r="B61" s="52"/>
    </row>
    <row r="62" spans="1:7" ht="16.5" x14ac:dyDescent="0.3">
      <c r="B62" s="52"/>
    </row>
    <row r="63" spans="1:7" ht="16.5" x14ac:dyDescent="0.3">
      <c r="B63" s="52"/>
    </row>
    <row r="64" spans="1:7" ht="16.5" x14ac:dyDescent="0.3">
      <c r="B64" s="53"/>
    </row>
    <row r="65" spans="2:7" ht="16.5" x14ac:dyDescent="0.2">
      <c r="B65" s="61"/>
      <c r="C65" s="61"/>
      <c r="D65" s="61"/>
      <c r="E65" s="61"/>
    </row>
    <row r="66" spans="2:7" ht="16.5" x14ac:dyDescent="0.2">
      <c r="B66" s="54"/>
    </row>
    <row r="67" spans="2:7" ht="16.5" x14ac:dyDescent="0.2">
      <c r="B67" s="54"/>
    </row>
    <row r="68" spans="2:7" ht="16.5" x14ac:dyDescent="0.2">
      <c r="B68" s="60"/>
      <c r="C68" s="60"/>
      <c r="D68" s="60"/>
      <c r="E68" s="60"/>
    </row>
    <row r="69" spans="2:7" ht="53.25" customHeight="1" x14ac:dyDescent="0.2">
      <c r="B69" s="60"/>
      <c r="C69" s="60"/>
      <c r="D69" s="60"/>
      <c r="E69" s="60"/>
      <c r="F69" s="60"/>
      <c r="G69" s="57"/>
    </row>
    <row r="70" spans="2:7" ht="29.25" customHeight="1" x14ac:dyDescent="0.2">
      <c r="B70" s="61"/>
      <c r="C70" s="63"/>
    </row>
    <row r="71" spans="2:7" ht="63.75" customHeight="1" x14ac:dyDescent="0.2">
      <c r="B71" s="60"/>
      <c r="C71" s="60"/>
      <c r="D71" s="60"/>
      <c r="E71" s="60"/>
      <c r="F71" s="60"/>
      <c r="G71" s="57"/>
    </row>
    <row r="72" spans="2:7" ht="16.5" x14ac:dyDescent="0.3">
      <c r="B72" s="55"/>
    </row>
    <row r="73" spans="2:7" ht="78" customHeight="1" x14ac:dyDescent="0.3">
      <c r="B73" s="62"/>
      <c r="C73" s="62"/>
      <c r="D73" s="62"/>
      <c r="E73" s="62"/>
      <c r="F73" s="62"/>
      <c r="G73" s="58"/>
    </row>
    <row r="74" spans="2:7" ht="16.5" x14ac:dyDescent="0.2">
      <c r="B74" s="59"/>
      <c r="C74" s="59"/>
      <c r="D74" s="59"/>
    </row>
    <row r="75" spans="2:7" ht="16.5" x14ac:dyDescent="0.2">
      <c r="B75" s="54"/>
    </row>
    <row r="76" spans="2:7" ht="16.5" x14ac:dyDescent="0.2">
      <c r="B76" s="56"/>
    </row>
    <row r="77" spans="2:7" ht="16.5" x14ac:dyDescent="0.2">
      <c r="B77" s="56"/>
    </row>
    <row r="78" spans="2:7" ht="16.5" x14ac:dyDescent="0.2">
      <c r="B78" s="56"/>
    </row>
    <row r="79" spans="2:7" ht="16.5" x14ac:dyDescent="0.2">
      <c r="B79" s="56"/>
    </row>
    <row r="80" spans="2:7" ht="16.5" x14ac:dyDescent="0.2">
      <c r="B80" s="56"/>
    </row>
    <row r="81" spans="2:5" ht="16.5" x14ac:dyDescent="0.2">
      <c r="B81" s="56"/>
    </row>
    <row r="82" spans="2:5" ht="16.5" x14ac:dyDescent="0.2">
      <c r="B82" s="56"/>
    </row>
    <row r="83" spans="2:5" ht="16.5" x14ac:dyDescent="0.2">
      <c r="B83" s="56"/>
    </row>
    <row r="84" spans="2:5" ht="33" customHeight="1" x14ac:dyDescent="0.2">
      <c r="B84" s="60"/>
      <c r="C84" s="60"/>
      <c r="D84" s="60"/>
      <c r="E84" s="60"/>
    </row>
    <row r="85" spans="2:5" ht="16.5" x14ac:dyDescent="0.2">
      <c r="B85" s="61"/>
      <c r="C85" s="61"/>
      <c r="D85" s="61"/>
      <c r="E85" s="61"/>
    </row>
    <row r="89" spans="2:5" x14ac:dyDescent="0.2">
      <c r="B89" t="s">
        <v>195</v>
      </c>
      <c r="C89" t="s">
        <v>196</v>
      </c>
    </row>
  </sheetData>
  <mergeCells count="29">
    <mergeCell ref="C1:F1"/>
    <mergeCell ref="C2:F2"/>
    <mergeCell ref="C3:F3"/>
    <mergeCell ref="A5:F5"/>
    <mergeCell ref="A6:F6"/>
    <mergeCell ref="C29:F29"/>
    <mergeCell ref="C37:F37"/>
    <mergeCell ref="C45:E45"/>
    <mergeCell ref="C7:F7"/>
    <mergeCell ref="A9:A12"/>
    <mergeCell ref="B9:B12"/>
    <mergeCell ref="C9:C12"/>
    <mergeCell ref="D9:D12"/>
    <mergeCell ref="E9:E12"/>
    <mergeCell ref="F9:F12"/>
    <mergeCell ref="B59:F59"/>
    <mergeCell ref="B65:E65"/>
    <mergeCell ref="B68:E68"/>
    <mergeCell ref="B70:C70"/>
    <mergeCell ref="C48:E48"/>
    <mergeCell ref="B51:G51"/>
    <mergeCell ref="B57:G57"/>
    <mergeCell ref="B58:F58"/>
    <mergeCell ref="B74:D74"/>
    <mergeCell ref="B84:E84"/>
    <mergeCell ref="B85:E85"/>
    <mergeCell ref="B69:F69"/>
    <mergeCell ref="B71:F71"/>
    <mergeCell ref="B73:F73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79"/>
  <sheetViews>
    <sheetView topLeftCell="A31" zoomScaleNormal="100" workbookViewId="0">
      <selection activeCell="IS6" sqref="IS6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5" width="8.7109375" customWidth="1"/>
    <col min="7" max="65" width="0" hidden="1" customWidth="1"/>
    <col min="66" max="66" width="66.7109375" hidden="1" customWidth="1"/>
    <col min="67" max="67" width="76.7109375" hidden="1" customWidth="1"/>
    <col min="68" max="72" width="0" hidden="1" customWidth="1"/>
    <col min="73" max="73" width="34.7109375" hidden="1" customWidth="1"/>
    <col min="74" max="74" width="17.7109375" hidden="1" customWidth="1"/>
    <col min="75" max="252" width="0" hidden="1" customWidth="1"/>
  </cols>
  <sheetData>
    <row r="1" spans="1:251" ht="18.75" x14ac:dyDescent="0.3">
      <c r="A1" s="74" t="s">
        <v>194</v>
      </c>
      <c r="B1" s="74"/>
      <c r="C1" s="74"/>
      <c r="D1" s="74"/>
      <c r="E1" s="74"/>
    </row>
    <row r="2" spans="1:251" ht="18.75" x14ac:dyDescent="0.3">
      <c r="A2" s="5"/>
      <c r="B2" s="5"/>
      <c r="C2" s="5"/>
      <c r="D2" s="5"/>
      <c r="E2" s="5"/>
    </row>
    <row r="3" spans="1:251" x14ac:dyDescent="0.2">
      <c r="A3" s="39" t="s">
        <v>181</v>
      </c>
      <c r="B3" s="39" t="s">
        <v>182</v>
      </c>
      <c r="C3" s="39" t="s">
        <v>183</v>
      </c>
      <c r="D3" s="39" t="s">
        <v>184</v>
      </c>
      <c r="E3" s="39" t="s">
        <v>185</v>
      </c>
    </row>
    <row r="4" spans="1:251" x14ac:dyDescent="0.2">
      <c r="A4" s="40" t="s">
        <v>186</v>
      </c>
      <c r="B4" s="40" t="s">
        <v>187</v>
      </c>
      <c r="C4" s="40" t="s">
        <v>188</v>
      </c>
      <c r="D4" s="40" t="s">
        <v>189</v>
      </c>
      <c r="E4" s="40" t="s">
        <v>190</v>
      </c>
    </row>
    <row r="5" spans="1:251" x14ac:dyDescent="0.2">
      <c r="A5" s="40"/>
      <c r="B5" s="40" t="s">
        <v>191</v>
      </c>
      <c r="C5" s="40"/>
      <c r="D5" s="40" t="s">
        <v>192</v>
      </c>
      <c r="E5" s="40"/>
    </row>
    <row r="6" spans="1:251" x14ac:dyDescent="0.2">
      <c r="A6" s="39">
        <v>1</v>
      </c>
      <c r="B6" s="39">
        <v>2</v>
      </c>
      <c r="C6" s="39">
        <v>3</v>
      </c>
      <c r="D6" s="39">
        <v>4</v>
      </c>
      <c r="E6" s="39">
        <v>5</v>
      </c>
    </row>
    <row r="7" spans="1:251" x14ac:dyDescent="0.2">
      <c r="A7" s="41"/>
      <c r="B7" s="41" t="s">
        <v>193</v>
      </c>
      <c r="C7" s="41"/>
      <c r="D7" s="41"/>
      <c r="E7" s="41"/>
    </row>
    <row r="8" spans="1:251" s="46" customFormat="1" ht="12" x14ac:dyDescent="0.2">
      <c r="A8" s="43">
        <v>1</v>
      </c>
      <c r="B8" s="44" t="s">
        <v>57</v>
      </c>
      <c r="C8" s="44" t="s">
        <v>58</v>
      </c>
      <c r="D8" s="44" t="s">
        <v>46</v>
      </c>
      <c r="E8" s="45">
        <f t="shared" ref="E8:E71" si="0">K8</f>
        <v>205.12607800000001</v>
      </c>
      <c r="J8" s="47"/>
      <c r="K8" s="47">
        <f t="shared" ref="K8:K71" si="1">SUM(L8:IR8)</f>
        <v>205.12607800000001</v>
      </c>
      <c r="L8" s="47">
        <f>[1]Source!I117</f>
        <v>178.25720000000001</v>
      </c>
      <c r="M8" s="47">
        <f>[1]Source!I153</f>
        <v>4.9542919999999997</v>
      </c>
      <c r="N8" s="47">
        <f>[1]Source!I209</f>
        <v>21.914586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</row>
    <row r="9" spans="1:251" s="46" customFormat="1" ht="24" x14ac:dyDescent="0.2">
      <c r="A9" s="43">
        <v>2</v>
      </c>
      <c r="B9" s="44" t="s">
        <v>148</v>
      </c>
      <c r="C9" s="44" t="s">
        <v>149</v>
      </c>
      <c r="D9" s="44" t="s">
        <v>46</v>
      </c>
      <c r="E9" s="45">
        <f t="shared" si="0"/>
        <v>9.9959999999999987</v>
      </c>
      <c r="J9" s="47"/>
      <c r="K9" s="47">
        <f t="shared" si="1"/>
        <v>9.9959999999999987</v>
      </c>
      <c r="L9" s="47">
        <f>[1]Source!I292</f>
        <v>5.7119999999999997</v>
      </c>
      <c r="M9" s="47">
        <f>[1]Source!I331</f>
        <v>4.2839999999999998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</row>
    <row r="10" spans="1:251" s="46" customFormat="1" ht="36" x14ac:dyDescent="0.2">
      <c r="A10" s="43">
        <v>3</v>
      </c>
      <c r="B10" s="44" t="s">
        <v>164</v>
      </c>
      <c r="C10" s="44" t="s">
        <v>165</v>
      </c>
      <c r="D10" s="44" t="s">
        <v>46</v>
      </c>
      <c r="E10" s="45">
        <f t="shared" si="0"/>
        <v>37.656500000000001</v>
      </c>
      <c r="J10" s="47"/>
      <c r="K10" s="47">
        <f t="shared" si="1"/>
        <v>37.656500000000001</v>
      </c>
      <c r="L10" s="47">
        <f>[1]Source!I320</f>
        <v>29.841000000000001</v>
      </c>
      <c r="M10" s="47">
        <f>[1]Source!I351</f>
        <v>7.8155000000000001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spans="1:251" s="46" customFormat="1" ht="36" x14ac:dyDescent="0.2">
      <c r="A11" s="43">
        <v>4</v>
      </c>
      <c r="B11" s="44" t="s">
        <v>94</v>
      </c>
      <c r="C11" s="44" t="s">
        <v>95</v>
      </c>
      <c r="D11" s="44" t="s">
        <v>46</v>
      </c>
      <c r="E11" s="45">
        <f t="shared" si="0"/>
        <v>164.95439999999996</v>
      </c>
      <c r="J11" s="47"/>
      <c r="K11" s="47">
        <f t="shared" si="1"/>
        <v>164.95439999999996</v>
      </c>
      <c r="L11" s="47">
        <f>[1]Source!I175</f>
        <v>0.53039999999999998</v>
      </c>
      <c r="M11" s="47">
        <f>[1]Source!I225</f>
        <v>164.42399999999998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spans="1:251" s="46" customFormat="1" ht="24" x14ac:dyDescent="0.2">
      <c r="A12" s="43">
        <v>5</v>
      </c>
      <c r="B12" s="44" t="s">
        <v>170</v>
      </c>
      <c r="C12" s="44" t="s">
        <v>171</v>
      </c>
      <c r="D12" s="44" t="s">
        <v>172</v>
      </c>
      <c r="E12" s="45">
        <f t="shared" si="0"/>
        <v>447.99999999999994</v>
      </c>
      <c r="J12" s="47"/>
      <c r="K12" s="47">
        <f t="shared" si="1"/>
        <v>447.99999999999994</v>
      </c>
      <c r="L12" s="47">
        <f>[1]Source!I359</f>
        <v>447.99999999999994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spans="1:251" s="46" customFormat="1" ht="12" x14ac:dyDescent="0.2">
      <c r="A13" s="43">
        <v>6</v>
      </c>
      <c r="B13" s="44" t="s">
        <v>31</v>
      </c>
      <c r="C13" s="44" t="s">
        <v>32</v>
      </c>
      <c r="D13" s="44" t="s">
        <v>20</v>
      </c>
      <c r="E13" s="45">
        <f t="shared" si="0"/>
        <v>44</v>
      </c>
      <c r="J13" s="47"/>
      <c r="K13" s="47">
        <f t="shared" si="1"/>
        <v>44</v>
      </c>
      <c r="L13" s="47">
        <f>[1]Source!I43</f>
        <v>44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spans="1:251" s="46" customFormat="1" ht="12" x14ac:dyDescent="0.2">
      <c r="A14" s="43">
        <v>7</v>
      </c>
      <c r="B14" s="44" t="s">
        <v>112</v>
      </c>
      <c r="C14" s="44" t="s">
        <v>120</v>
      </c>
      <c r="D14" s="44" t="s">
        <v>20</v>
      </c>
      <c r="E14" s="45">
        <f t="shared" si="0"/>
        <v>48</v>
      </c>
      <c r="J14" s="47"/>
      <c r="K14" s="47">
        <f t="shared" si="1"/>
        <v>48</v>
      </c>
      <c r="L14" s="47">
        <f>[1]Source!I249</f>
        <v>48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spans="1:251" s="46" customFormat="1" ht="36" x14ac:dyDescent="0.2">
      <c r="A15" s="43">
        <v>8</v>
      </c>
      <c r="B15" s="44" t="s">
        <v>131</v>
      </c>
      <c r="C15" s="44" t="s">
        <v>132</v>
      </c>
      <c r="D15" s="44" t="s">
        <v>46</v>
      </c>
      <c r="E15" s="45">
        <f t="shared" si="0"/>
        <v>3.2369999999999999E-3</v>
      </c>
      <c r="J15" s="47"/>
      <c r="K15" s="47">
        <f t="shared" si="1"/>
        <v>3.2369999999999999E-3</v>
      </c>
      <c r="L15" s="47">
        <f>[1]Source!I277</f>
        <v>3.2369999999999999E-3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spans="1:251" s="46" customFormat="1" ht="12" x14ac:dyDescent="0.2">
      <c r="A16" s="43">
        <v>9</v>
      </c>
      <c r="B16" s="44" t="s">
        <v>98</v>
      </c>
      <c r="C16" s="44" t="s">
        <v>99</v>
      </c>
      <c r="D16" s="44" t="s">
        <v>46</v>
      </c>
      <c r="E16" s="45">
        <f t="shared" si="0"/>
        <v>1.3152510000000002</v>
      </c>
      <c r="J16" s="47"/>
      <c r="K16" s="47">
        <f t="shared" si="1"/>
        <v>1.3152510000000002</v>
      </c>
      <c r="L16" s="47">
        <f>[1]Source!I181</f>
        <v>3.64E-3</v>
      </c>
      <c r="M16" s="47">
        <f>[1]Source!I229</f>
        <v>1.1284000000000001</v>
      </c>
      <c r="N16" s="47">
        <f>[1]Source!I294</f>
        <v>1.12E-2</v>
      </c>
      <c r="O16" s="47">
        <f>[1]Source!I324</f>
        <v>0.12965399999999999</v>
      </c>
      <c r="P16" s="47">
        <f>[1]Source!I333</f>
        <v>8.3999999999999995E-3</v>
      </c>
      <c r="Q16" s="47">
        <f>[1]Source!I355</f>
        <v>3.3957000000000001E-2</v>
      </c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</row>
    <row r="17" spans="1:258" s="46" customFormat="1" ht="12" x14ac:dyDescent="0.2">
      <c r="A17" s="43">
        <v>10</v>
      </c>
      <c r="B17" s="44" t="s">
        <v>21</v>
      </c>
      <c r="C17" s="44" t="s">
        <v>22</v>
      </c>
      <c r="D17" s="44" t="s">
        <v>20</v>
      </c>
      <c r="E17" s="45">
        <f t="shared" si="0"/>
        <v>3196</v>
      </c>
      <c r="J17" s="47"/>
      <c r="K17" s="47">
        <f t="shared" si="1"/>
        <v>3196</v>
      </c>
      <c r="L17" s="47">
        <f>[1]Source!I31</f>
        <v>44</v>
      </c>
      <c r="M17" s="47">
        <f>[1]Source!I55</f>
        <v>20</v>
      </c>
      <c r="N17" s="47">
        <f>[1]Source!I145</f>
        <v>524</v>
      </c>
      <c r="O17" s="47">
        <f>[1]Source!I201</f>
        <v>2608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</row>
    <row r="18" spans="1:258" s="46" customFormat="1" ht="12" x14ac:dyDescent="0.2">
      <c r="A18" s="43">
        <v>11</v>
      </c>
      <c r="B18" s="44" t="s">
        <v>21</v>
      </c>
      <c r="C18" s="44" t="s">
        <v>114</v>
      </c>
      <c r="D18" s="44" t="s">
        <v>20</v>
      </c>
      <c r="E18" s="45">
        <f t="shared" si="0"/>
        <v>8320</v>
      </c>
      <c r="J18" s="47"/>
      <c r="K18" s="47">
        <f t="shared" si="1"/>
        <v>8320</v>
      </c>
      <c r="L18" s="47">
        <f>[1]Source!I241</f>
        <v>8320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</row>
    <row r="19" spans="1:258" s="46" customFormat="1" ht="12" x14ac:dyDescent="0.2">
      <c r="A19" s="43">
        <v>12</v>
      </c>
      <c r="B19" s="44" t="s">
        <v>21</v>
      </c>
      <c r="C19" s="44" t="s">
        <v>64</v>
      </c>
      <c r="D19" s="44" t="s">
        <v>20</v>
      </c>
      <c r="E19" s="45">
        <f t="shared" si="0"/>
        <v>544</v>
      </c>
      <c r="J19" s="47"/>
      <c r="K19" s="47">
        <f t="shared" si="1"/>
        <v>544</v>
      </c>
      <c r="L19" s="47">
        <f>[1]Source!I125</f>
        <v>544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</row>
    <row r="20" spans="1:258" s="46" customFormat="1" ht="12" x14ac:dyDescent="0.2">
      <c r="A20" s="43">
        <v>13</v>
      </c>
      <c r="B20" s="44" t="s">
        <v>86</v>
      </c>
      <c r="C20" s="44" t="s">
        <v>87</v>
      </c>
      <c r="D20" s="44" t="s">
        <v>17</v>
      </c>
      <c r="E20" s="45">
        <f t="shared" si="0"/>
        <v>0.46164599999999995</v>
      </c>
      <c r="J20" s="47"/>
      <c r="K20" s="47">
        <f t="shared" si="1"/>
        <v>0.46164599999999995</v>
      </c>
      <c r="L20" s="47">
        <f>[1]Source!I167</f>
        <v>1.456E-3</v>
      </c>
      <c r="M20" s="47">
        <f>[1]Source!I217</f>
        <v>0.45135999999999998</v>
      </c>
      <c r="N20" s="47">
        <f>[1]Source!I312</f>
        <v>6.9969999999999997E-3</v>
      </c>
      <c r="O20" s="47">
        <f>[1]Source!I343</f>
        <v>1.833E-3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</row>
    <row r="21" spans="1:258" s="46" customFormat="1" ht="12" x14ac:dyDescent="0.2">
      <c r="A21" s="43">
        <v>14</v>
      </c>
      <c r="B21" s="44" t="s">
        <v>133</v>
      </c>
      <c r="C21" s="44" t="s">
        <v>134</v>
      </c>
      <c r="D21" s="44" t="s">
        <v>17</v>
      </c>
      <c r="E21" s="45">
        <f t="shared" si="0"/>
        <v>9.7400000000000004E-4</v>
      </c>
      <c r="J21" s="47"/>
      <c r="K21" s="47">
        <f t="shared" si="1"/>
        <v>9.7400000000000004E-4</v>
      </c>
      <c r="L21" s="47">
        <f>[1]Source!I279</f>
        <v>9.7400000000000004E-4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</row>
    <row r="22" spans="1:258" s="46" customFormat="1" ht="24" x14ac:dyDescent="0.2">
      <c r="A22" s="43">
        <v>15</v>
      </c>
      <c r="B22" s="44" t="s">
        <v>121</v>
      </c>
      <c r="C22" s="44" t="s">
        <v>122</v>
      </c>
      <c r="D22" s="44" t="s">
        <v>17</v>
      </c>
      <c r="E22" s="45">
        <f t="shared" si="0"/>
        <v>2.4E-2</v>
      </c>
      <c r="J22" s="47"/>
      <c r="K22" s="47">
        <f t="shared" si="1"/>
        <v>2.4E-2</v>
      </c>
      <c r="L22" s="47">
        <f>[1]Source!I251</f>
        <v>2.4E-2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</row>
    <row r="23" spans="1:258" s="46" customFormat="1" ht="36" x14ac:dyDescent="0.2">
      <c r="A23" s="43">
        <v>16</v>
      </c>
      <c r="B23" s="44" t="s">
        <v>90</v>
      </c>
      <c r="C23" s="44" t="s">
        <v>91</v>
      </c>
      <c r="D23" s="44" t="s">
        <v>46</v>
      </c>
      <c r="E23" s="45">
        <f t="shared" si="0"/>
        <v>11.320400000000001</v>
      </c>
      <c r="J23" s="47"/>
      <c r="K23" s="47">
        <f t="shared" si="1"/>
        <v>11.320400000000001</v>
      </c>
      <c r="L23" s="47">
        <f>[1]Source!I171</f>
        <v>3.6400000000000002E-2</v>
      </c>
      <c r="M23" s="47">
        <f>[1]Source!I221</f>
        <v>11.284000000000001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</row>
    <row r="24" spans="1:258" s="46" customFormat="1" ht="36" x14ac:dyDescent="0.2">
      <c r="A24" s="43">
        <v>17</v>
      </c>
      <c r="B24" s="44" t="s">
        <v>161</v>
      </c>
      <c r="C24" s="44" t="s">
        <v>162</v>
      </c>
      <c r="D24" s="44" t="s">
        <v>46</v>
      </c>
      <c r="E24" s="45">
        <f t="shared" si="0"/>
        <v>0.27454000000000006</v>
      </c>
      <c r="J24" s="47"/>
      <c r="K24" s="47">
        <f t="shared" si="1"/>
        <v>0.27454000000000006</v>
      </c>
      <c r="L24" s="47">
        <f>[1]Source!I314</f>
        <v>0.21756000000000003</v>
      </c>
      <c r="M24" s="47">
        <f>[1]Source!I345</f>
        <v>5.698000000000001E-2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</row>
    <row r="25" spans="1:258" s="46" customFormat="1" ht="12" x14ac:dyDescent="0.2">
      <c r="A25" s="43">
        <v>18</v>
      </c>
      <c r="B25" s="44" t="s">
        <v>72</v>
      </c>
      <c r="C25" s="44" t="s">
        <v>73</v>
      </c>
      <c r="D25" s="44" t="s">
        <v>17</v>
      </c>
      <c r="E25" s="45">
        <f t="shared" si="0"/>
        <v>6.81447</v>
      </c>
      <c r="J25" s="47"/>
      <c r="K25" s="47">
        <f t="shared" si="1"/>
        <v>6.81447</v>
      </c>
      <c r="L25" s="47">
        <f>[1]Source!I141</f>
        <v>1.4341999999999999</v>
      </c>
      <c r="M25" s="47">
        <f>[1]Source!I191</f>
        <v>5.3802700000000003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U25" s="48"/>
      <c r="IV25" s="48"/>
      <c r="IW25" s="48"/>
      <c r="IX25" s="48"/>
    </row>
    <row r="26" spans="1:258" s="46" customFormat="1" ht="12" x14ac:dyDescent="0.2">
      <c r="A26" s="43">
        <v>19</v>
      </c>
      <c r="B26" s="44" t="s">
        <v>33</v>
      </c>
      <c r="C26" s="44" t="s">
        <v>77</v>
      </c>
      <c r="D26" s="44" t="s">
        <v>17</v>
      </c>
      <c r="E26" s="45">
        <f t="shared" si="0"/>
        <v>2.3341099999999999</v>
      </c>
      <c r="J26" s="47"/>
      <c r="K26" s="47">
        <f t="shared" si="1"/>
        <v>2.3341099999999999</v>
      </c>
      <c r="L26" s="47">
        <f>[1]Source!I157</f>
        <v>0.33027000000000001</v>
      </c>
      <c r="M26" s="47">
        <f>[1]Source!I193</f>
        <v>2.0038399999999998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U26" s="48"/>
      <c r="IV26" s="48"/>
      <c r="IW26" s="48"/>
      <c r="IX26" s="48"/>
    </row>
    <row r="27" spans="1:258" s="46" customFormat="1" ht="12" x14ac:dyDescent="0.2">
      <c r="A27" s="43">
        <v>20</v>
      </c>
      <c r="B27" s="44" t="s">
        <v>33</v>
      </c>
      <c r="C27" s="44" t="s">
        <v>52</v>
      </c>
      <c r="D27" s="44" t="s">
        <v>17</v>
      </c>
      <c r="E27" s="45">
        <f t="shared" si="0"/>
        <v>9.4E-2</v>
      </c>
      <c r="J27" s="47"/>
      <c r="K27" s="47">
        <f t="shared" si="1"/>
        <v>9.4E-2</v>
      </c>
      <c r="L27" s="47">
        <f>[1]Source!I107</f>
        <v>9.4E-2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U27" s="48"/>
      <c r="IV27" s="48"/>
      <c r="IW27" s="48"/>
      <c r="IX27" s="48"/>
    </row>
    <row r="28" spans="1:258" s="46" customFormat="1" ht="12" x14ac:dyDescent="0.2">
      <c r="A28" s="43">
        <v>21</v>
      </c>
      <c r="B28" s="44" t="s">
        <v>33</v>
      </c>
      <c r="C28" s="44" t="s">
        <v>66</v>
      </c>
      <c r="D28" s="44" t="s">
        <v>17</v>
      </c>
      <c r="E28" s="45">
        <f t="shared" si="0"/>
        <v>2.1629999999999998</v>
      </c>
      <c r="J28" s="47"/>
      <c r="K28" s="47">
        <f t="shared" si="1"/>
        <v>2.1629999999999998</v>
      </c>
      <c r="L28" s="47">
        <f>[1]Source!I129</f>
        <v>2.1629999999999998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U28" s="48"/>
      <c r="IV28" s="48"/>
      <c r="IW28" s="48"/>
      <c r="IX28" s="48"/>
    </row>
    <row r="29" spans="1:258" s="46" customFormat="1" ht="12" x14ac:dyDescent="0.2">
      <c r="A29" s="43">
        <v>22</v>
      </c>
      <c r="B29" s="44" t="s">
        <v>33</v>
      </c>
      <c r="C29" s="44" t="s">
        <v>78</v>
      </c>
      <c r="D29" s="44" t="s">
        <v>17</v>
      </c>
      <c r="E29" s="45">
        <f t="shared" si="0"/>
        <v>15.143940000000001</v>
      </c>
      <c r="J29" s="47"/>
      <c r="K29" s="47">
        <f t="shared" si="1"/>
        <v>15.143940000000001</v>
      </c>
      <c r="L29" s="47">
        <f>[1]Source!I159</f>
        <v>3.4885400000000004</v>
      </c>
      <c r="M29" s="47">
        <f>[1]Source!I195</f>
        <v>11.6554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U29" s="48"/>
      <c r="IV29" s="48"/>
      <c r="IW29" s="48"/>
      <c r="IX29" s="48"/>
    </row>
    <row r="30" spans="1:258" s="46" customFormat="1" ht="12" x14ac:dyDescent="0.2">
      <c r="A30" s="43">
        <v>23</v>
      </c>
      <c r="B30" s="44" t="s">
        <v>35</v>
      </c>
      <c r="C30" s="44" t="s">
        <v>53</v>
      </c>
      <c r="D30" s="44" t="s">
        <v>17</v>
      </c>
      <c r="E30" s="45">
        <f t="shared" si="0"/>
        <v>0.86799999999999999</v>
      </c>
      <c r="J30" s="47"/>
      <c r="K30" s="47">
        <f t="shared" si="1"/>
        <v>0.86799999999999999</v>
      </c>
      <c r="L30" s="47">
        <f>[1]Source!I109</f>
        <v>0.86799999999999999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</row>
    <row r="31" spans="1:258" s="46" customFormat="1" ht="12" x14ac:dyDescent="0.2">
      <c r="A31" s="43">
        <v>24</v>
      </c>
      <c r="B31" s="44" t="s">
        <v>35</v>
      </c>
      <c r="C31" s="44" t="s">
        <v>67</v>
      </c>
      <c r="D31" s="44" t="s">
        <v>17</v>
      </c>
      <c r="E31" s="45">
        <f t="shared" si="0"/>
        <v>17.135999999999999</v>
      </c>
      <c r="J31" s="47"/>
      <c r="K31" s="47">
        <f t="shared" si="1"/>
        <v>17.135999999999999</v>
      </c>
      <c r="L31" s="47">
        <f>[1]Source!I131</f>
        <v>17.135999999999999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</row>
    <row r="32" spans="1:258" s="46" customFormat="1" ht="12" x14ac:dyDescent="0.2">
      <c r="A32" s="43">
        <v>25</v>
      </c>
      <c r="B32" s="44" t="s">
        <v>35</v>
      </c>
      <c r="C32" s="44" t="s">
        <v>68</v>
      </c>
      <c r="D32" s="44" t="s">
        <v>17</v>
      </c>
      <c r="E32" s="45">
        <f t="shared" si="0"/>
        <v>5.2880000000000003</v>
      </c>
      <c r="J32" s="47"/>
      <c r="K32" s="47">
        <f t="shared" si="1"/>
        <v>5.2880000000000003</v>
      </c>
      <c r="L32" s="47">
        <f>[1]Source!I133</f>
        <v>5.2880000000000003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</row>
    <row r="33" spans="1:251" s="46" customFormat="1" ht="12" x14ac:dyDescent="0.2">
      <c r="A33" s="43">
        <v>26</v>
      </c>
      <c r="B33" s="44" t="s">
        <v>79</v>
      </c>
      <c r="C33" s="44" t="s">
        <v>80</v>
      </c>
      <c r="D33" s="44" t="s">
        <v>17</v>
      </c>
      <c r="E33" s="45">
        <f t="shared" si="0"/>
        <v>41.241329999999998</v>
      </c>
      <c r="J33" s="47"/>
      <c r="K33" s="47">
        <f t="shared" si="1"/>
        <v>41.241329999999998</v>
      </c>
      <c r="L33" s="47">
        <f>[1]Source!I161</f>
        <v>6.8306299999999993</v>
      </c>
      <c r="M33" s="47">
        <f>[1]Source!I197</f>
        <v>34.410699999999999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</row>
    <row r="34" spans="1:251" s="46" customFormat="1" ht="12" x14ac:dyDescent="0.2">
      <c r="A34" s="43">
        <v>27</v>
      </c>
      <c r="B34" s="44" t="s">
        <v>72</v>
      </c>
      <c r="C34" s="44" t="s">
        <v>167</v>
      </c>
      <c r="D34" s="44" t="s">
        <v>17</v>
      </c>
      <c r="E34" s="45">
        <f t="shared" si="0"/>
        <v>8.6379999999999998E-2</v>
      </c>
      <c r="J34" s="47"/>
      <c r="K34" s="47">
        <f t="shared" si="1"/>
        <v>8.6379999999999998E-2</v>
      </c>
      <c r="L34" s="47">
        <f>[1]Source!I349</f>
        <v>8.6379999999999998E-2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</row>
    <row r="35" spans="1:251" s="46" customFormat="1" ht="12" x14ac:dyDescent="0.2">
      <c r="A35" s="43">
        <v>28</v>
      </c>
      <c r="B35" s="44" t="s">
        <v>72</v>
      </c>
      <c r="C35" s="44" t="s">
        <v>163</v>
      </c>
      <c r="D35" s="44" t="s">
        <v>17</v>
      </c>
      <c r="E35" s="45">
        <f t="shared" si="0"/>
        <v>0.64800000000000002</v>
      </c>
      <c r="J35" s="47"/>
      <c r="K35" s="47">
        <f t="shared" si="1"/>
        <v>0.64800000000000002</v>
      </c>
      <c r="L35" s="47">
        <f>[1]Source!I318</f>
        <v>0.64800000000000002</v>
      </c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</row>
    <row r="36" spans="1:251" s="46" customFormat="1" ht="12" x14ac:dyDescent="0.2">
      <c r="A36" s="43">
        <v>29</v>
      </c>
      <c r="B36" s="44" t="s">
        <v>33</v>
      </c>
      <c r="C36" s="44" t="s">
        <v>127</v>
      </c>
      <c r="D36" s="44" t="s">
        <v>17</v>
      </c>
      <c r="E36" s="45">
        <f t="shared" si="0"/>
        <v>1.0312110000000001</v>
      </c>
      <c r="J36" s="47"/>
      <c r="K36" s="47">
        <f t="shared" si="1"/>
        <v>1.0312110000000001</v>
      </c>
      <c r="L36" s="47">
        <f>[1]Source!I265</f>
        <v>1.0312110000000001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</row>
    <row r="37" spans="1:251" s="46" customFormat="1" ht="12" x14ac:dyDescent="0.2">
      <c r="A37" s="43">
        <v>30</v>
      </c>
      <c r="B37" s="44" t="s">
        <v>33</v>
      </c>
      <c r="C37" s="44" t="s">
        <v>128</v>
      </c>
      <c r="D37" s="44" t="s">
        <v>17</v>
      </c>
      <c r="E37" s="45">
        <f t="shared" si="0"/>
        <v>0.5151</v>
      </c>
      <c r="J37" s="47"/>
      <c r="K37" s="47">
        <f t="shared" si="1"/>
        <v>0.5151</v>
      </c>
      <c r="L37" s="47">
        <f>[1]Source!I269</f>
        <v>0.5151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</row>
    <row r="38" spans="1:251" s="46" customFormat="1" ht="12" x14ac:dyDescent="0.2">
      <c r="A38" s="43">
        <v>31</v>
      </c>
      <c r="B38" s="44" t="s">
        <v>33</v>
      </c>
      <c r="C38" s="44" t="s">
        <v>34</v>
      </c>
      <c r="D38" s="44" t="s">
        <v>17</v>
      </c>
      <c r="E38" s="45">
        <f t="shared" si="0"/>
        <v>10.731</v>
      </c>
      <c r="J38" s="47"/>
      <c r="K38" s="47">
        <f t="shared" si="1"/>
        <v>10.731</v>
      </c>
      <c r="L38" s="47">
        <f>[1]Source!I45</f>
        <v>3.444</v>
      </c>
      <c r="M38" s="47">
        <f>[1]Source!I69</f>
        <v>1.5659999999999998</v>
      </c>
      <c r="N38" s="47">
        <f>[1]Source!I93</f>
        <v>5.7210000000000001</v>
      </c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</row>
    <row r="39" spans="1:251" s="46" customFormat="1" ht="24" x14ac:dyDescent="0.2">
      <c r="A39" s="43">
        <v>32</v>
      </c>
      <c r="B39" s="44" t="s">
        <v>35</v>
      </c>
      <c r="C39" s="44" t="s">
        <v>36</v>
      </c>
      <c r="D39" s="44" t="s">
        <v>17</v>
      </c>
      <c r="E39" s="45">
        <f t="shared" si="0"/>
        <v>29.552</v>
      </c>
      <c r="J39" s="47"/>
      <c r="K39" s="47">
        <f t="shared" si="1"/>
        <v>29.552</v>
      </c>
      <c r="L39" s="47">
        <f>[1]Source!I47</f>
        <v>11.51</v>
      </c>
      <c r="M39" s="47">
        <f>[1]Source!I71</f>
        <v>5.1459999999999999</v>
      </c>
      <c r="N39" s="47">
        <f>[1]Source!I95</f>
        <v>12.896000000000001</v>
      </c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</row>
    <row r="40" spans="1:251" s="46" customFormat="1" ht="12" x14ac:dyDescent="0.2">
      <c r="A40" s="43">
        <v>33</v>
      </c>
      <c r="B40" s="44" t="s">
        <v>129</v>
      </c>
      <c r="C40" s="44" t="s">
        <v>130</v>
      </c>
      <c r="D40" s="44" t="s">
        <v>17</v>
      </c>
      <c r="E40" s="45">
        <f t="shared" si="0"/>
        <v>1.5968100000000001</v>
      </c>
      <c r="J40" s="47"/>
      <c r="K40" s="47">
        <f t="shared" si="1"/>
        <v>1.5968100000000001</v>
      </c>
      <c r="L40" s="47">
        <f>[1]Source!I271</f>
        <v>1.5968100000000001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</row>
    <row r="41" spans="1:251" s="46" customFormat="1" ht="24" x14ac:dyDescent="0.2">
      <c r="A41" s="43">
        <v>34</v>
      </c>
      <c r="B41" s="44" t="s">
        <v>96</v>
      </c>
      <c r="C41" s="44" t="s">
        <v>97</v>
      </c>
      <c r="D41" s="44" t="s">
        <v>17</v>
      </c>
      <c r="E41" s="45">
        <f t="shared" si="0"/>
        <v>0.39814500000000003</v>
      </c>
      <c r="J41" s="47"/>
      <c r="K41" s="47">
        <f t="shared" si="1"/>
        <v>0.39814500000000003</v>
      </c>
      <c r="L41" s="47">
        <f>[1]Source!I179</f>
        <v>1.248E-3</v>
      </c>
      <c r="M41" s="47">
        <f>[1]Source!I227</f>
        <v>0.38688</v>
      </c>
      <c r="N41" s="47">
        <f>[1]Source!I322</f>
        <v>7.9380000000000006E-3</v>
      </c>
      <c r="O41" s="47">
        <f>[1]Source!I353</f>
        <v>2.0790000000000001E-3</v>
      </c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</row>
    <row r="42" spans="1:251" s="46" customFormat="1" ht="12" x14ac:dyDescent="0.2">
      <c r="A42" s="43">
        <v>35</v>
      </c>
      <c r="B42" s="44" t="s">
        <v>44</v>
      </c>
      <c r="C42" s="44" t="s">
        <v>45</v>
      </c>
      <c r="D42" s="44" t="s">
        <v>46</v>
      </c>
      <c r="E42" s="45">
        <f t="shared" si="0"/>
        <v>1676.1591069999997</v>
      </c>
      <c r="J42" s="47"/>
      <c r="K42" s="47">
        <f t="shared" si="1"/>
        <v>1676.1591069999997</v>
      </c>
      <c r="L42" s="47">
        <f>[1]Source!I99</f>
        <v>1.1544000000000001</v>
      </c>
      <c r="M42" s="47">
        <f>[1]Source!I113</f>
        <v>1366.1262999999999</v>
      </c>
      <c r="N42" s="47">
        <f>[1]Source!I149</f>
        <v>36.855102000000002</v>
      </c>
      <c r="O42" s="47">
        <f>[1]Source!I205</f>
        <v>163.02314100000001</v>
      </c>
      <c r="P42" s="47">
        <f>[1]Source!I255</f>
        <v>102.87108000000001</v>
      </c>
      <c r="Q42" s="47">
        <f>[1]Source!I267</f>
        <v>6.1290839999999998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</row>
    <row r="43" spans="1:251" s="46" customFormat="1" ht="12" x14ac:dyDescent="0.2">
      <c r="A43" s="43">
        <v>36</v>
      </c>
      <c r="B43" s="44" t="s">
        <v>173</v>
      </c>
      <c r="C43" s="44" t="s">
        <v>174</v>
      </c>
      <c r="D43" s="44" t="s">
        <v>17</v>
      </c>
      <c r="E43" s="45">
        <f t="shared" si="0"/>
        <v>2.3860000000000001</v>
      </c>
      <c r="J43" s="47"/>
      <c r="K43" s="47">
        <f t="shared" si="1"/>
        <v>2.3860000000000001</v>
      </c>
      <c r="L43" s="47">
        <f>[1]Source!I361</f>
        <v>2.3860000000000001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</row>
    <row r="44" spans="1:251" s="46" customFormat="1" ht="36" x14ac:dyDescent="0.2">
      <c r="A44" s="43">
        <v>37</v>
      </c>
      <c r="B44" s="44" t="s">
        <v>153</v>
      </c>
      <c r="C44" s="44" t="s">
        <v>154</v>
      </c>
      <c r="D44" s="44" t="s">
        <v>20</v>
      </c>
      <c r="E44" s="45">
        <f t="shared" si="0"/>
        <v>14</v>
      </c>
      <c r="J44" s="47"/>
      <c r="K44" s="47">
        <f t="shared" si="1"/>
        <v>14</v>
      </c>
      <c r="L44" s="47">
        <f>[1]Source!I298</f>
        <v>14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</row>
    <row r="45" spans="1:251" s="46" customFormat="1" ht="36" x14ac:dyDescent="0.2">
      <c r="A45" s="43">
        <v>38</v>
      </c>
      <c r="B45" s="44" t="s">
        <v>157</v>
      </c>
      <c r="C45" s="44" t="s">
        <v>158</v>
      </c>
      <c r="D45" s="44" t="s">
        <v>20</v>
      </c>
      <c r="E45" s="45">
        <f t="shared" si="0"/>
        <v>14</v>
      </c>
      <c r="J45" s="47"/>
      <c r="K45" s="47">
        <f t="shared" si="1"/>
        <v>14</v>
      </c>
      <c r="L45" s="47">
        <f>[1]Source!I302</f>
        <v>14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</row>
    <row r="46" spans="1:251" s="46" customFormat="1" ht="36" x14ac:dyDescent="0.2">
      <c r="A46" s="43">
        <v>39</v>
      </c>
      <c r="B46" s="44" t="s">
        <v>88</v>
      </c>
      <c r="C46" s="44" t="s">
        <v>89</v>
      </c>
      <c r="D46" s="44" t="s">
        <v>46</v>
      </c>
      <c r="E46" s="45">
        <f t="shared" si="0"/>
        <v>16.172000000000001</v>
      </c>
      <c r="J46" s="47"/>
      <c r="K46" s="47">
        <f t="shared" si="1"/>
        <v>16.172000000000001</v>
      </c>
      <c r="L46" s="47">
        <f>[1]Source!I169</f>
        <v>5.1999999999999998E-2</v>
      </c>
      <c r="M46" s="47">
        <f>[1]Source!I219</f>
        <v>16.12</v>
      </c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</row>
    <row r="47" spans="1:251" s="46" customFormat="1" ht="12" x14ac:dyDescent="0.2">
      <c r="A47" s="43">
        <v>40</v>
      </c>
      <c r="B47" s="44" t="s">
        <v>25</v>
      </c>
      <c r="C47" s="44" t="s">
        <v>26</v>
      </c>
      <c r="D47" s="44" t="s">
        <v>17</v>
      </c>
      <c r="E47" s="45">
        <f t="shared" si="0"/>
        <v>15.635000000000002</v>
      </c>
      <c r="J47" s="47"/>
      <c r="K47" s="47">
        <f t="shared" si="1"/>
        <v>15.635000000000002</v>
      </c>
      <c r="L47" s="47">
        <f>[1]Source!I35</f>
        <v>5.6550000000000002</v>
      </c>
      <c r="M47" s="47">
        <f>[1]Source!I59</f>
        <v>2.9340000000000002</v>
      </c>
      <c r="N47" s="47">
        <f>[1]Source!I83</f>
        <v>7.0460000000000003</v>
      </c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</row>
    <row r="48" spans="1:251" s="46" customFormat="1" ht="12" x14ac:dyDescent="0.2">
      <c r="A48" s="43">
        <v>41</v>
      </c>
      <c r="B48" s="44" t="s">
        <v>27</v>
      </c>
      <c r="C48" s="44" t="s">
        <v>30</v>
      </c>
      <c r="D48" s="44" t="s">
        <v>17</v>
      </c>
      <c r="E48" s="45">
        <f t="shared" si="0"/>
        <v>4.7859999999999996</v>
      </c>
      <c r="J48" s="47"/>
      <c r="K48" s="47">
        <f t="shared" si="1"/>
        <v>4.7859999999999996</v>
      </c>
      <c r="L48" s="47">
        <f>[1]Source!I41</f>
        <v>1.722</v>
      </c>
      <c r="M48" s="47">
        <f>[1]Source!I65</f>
        <v>0.89900000000000002</v>
      </c>
      <c r="N48" s="47">
        <f>[1]Source!I89</f>
        <v>2.165</v>
      </c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</row>
    <row r="49" spans="1:251" s="46" customFormat="1" ht="24" x14ac:dyDescent="0.2">
      <c r="A49" s="43">
        <v>42</v>
      </c>
      <c r="B49" s="44" t="s">
        <v>84</v>
      </c>
      <c r="C49" s="44" t="s">
        <v>85</v>
      </c>
      <c r="D49" s="44" t="s">
        <v>17</v>
      </c>
      <c r="E49" s="45">
        <f t="shared" si="0"/>
        <v>0.50062499999999999</v>
      </c>
      <c r="J49" s="47"/>
      <c r="K49" s="47">
        <f t="shared" si="1"/>
        <v>0.50062499999999999</v>
      </c>
      <c r="L49" s="47">
        <f>[1]Source!I165</f>
        <v>1.5599999999999998E-3</v>
      </c>
      <c r="M49" s="47">
        <f>[1]Source!I215</f>
        <v>0.48359999999999997</v>
      </c>
      <c r="N49" s="47">
        <f>[1]Source!I257</f>
        <v>1.552E-3</v>
      </c>
      <c r="O49" s="47">
        <f>[1]Source!I306</f>
        <v>1.1025000000000002E-2</v>
      </c>
      <c r="P49" s="47">
        <f>[1]Source!I337</f>
        <v>2.8879999999999999E-3</v>
      </c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</row>
    <row r="50" spans="1:251" s="46" customFormat="1" ht="12" x14ac:dyDescent="0.2">
      <c r="A50" s="43">
        <v>43</v>
      </c>
      <c r="B50" s="44" t="s">
        <v>102</v>
      </c>
      <c r="C50" s="44" t="s">
        <v>103</v>
      </c>
      <c r="D50" s="44" t="s">
        <v>17</v>
      </c>
      <c r="E50" s="45">
        <f t="shared" si="0"/>
        <v>0.36570300000000006</v>
      </c>
      <c r="J50" s="47"/>
      <c r="K50" s="47">
        <f t="shared" si="1"/>
        <v>0.36570300000000006</v>
      </c>
      <c r="L50" s="47">
        <f>[1]Source!I185</f>
        <v>8.3552000000000001E-2</v>
      </c>
      <c r="M50" s="47">
        <f>[1]Source!I233</f>
        <v>0.27988800000000003</v>
      </c>
      <c r="N50" s="47">
        <f>[1]Source!I308</f>
        <v>1.7929999999999999E-3</v>
      </c>
      <c r="O50" s="47">
        <f>[1]Source!I339</f>
        <v>4.6999999999999999E-4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</row>
    <row r="51" spans="1:251" s="46" customFormat="1" ht="12" x14ac:dyDescent="0.2">
      <c r="A51" s="43">
        <v>44</v>
      </c>
      <c r="B51" s="44" t="s">
        <v>49</v>
      </c>
      <c r="C51" s="44" t="s">
        <v>50</v>
      </c>
      <c r="D51" s="44" t="s">
        <v>51</v>
      </c>
      <c r="E51" s="45">
        <f t="shared" si="0"/>
        <v>33.264192000000001</v>
      </c>
      <c r="J51" s="47"/>
      <c r="K51" s="47">
        <f t="shared" si="1"/>
        <v>33.264192000000001</v>
      </c>
      <c r="L51" s="47">
        <f>[1]Source!I103</f>
        <v>0.34632000000000002</v>
      </c>
      <c r="M51" s="47">
        <f>[1]Source!I261</f>
        <v>31.032</v>
      </c>
      <c r="N51" s="47">
        <f>[1]Source!I275</f>
        <v>1.885872</v>
      </c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</row>
    <row r="52" spans="1:251" s="46" customFormat="1" ht="24" x14ac:dyDescent="0.2">
      <c r="A52" s="43">
        <v>45</v>
      </c>
      <c r="B52" s="44" t="s">
        <v>155</v>
      </c>
      <c r="C52" s="44" t="s">
        <v>156</v>
      </c>
      <c r="D52" s="44" t="s">
        <v>46</v>
      </c>
      <c r="E52" s="45">
        <f t="shared" si="0"/>
        <v>0.4335</v>
      </c>
      <c r="J52" s="47"/>
      <c r="K52" s="47">
        <f t="shared" si="1"/>
        <v>0.4335</v>
      </c>
      <c r="L52" s="47">
        <f>[1]Source!I300</f>
        <v>0.4335</v>
      </c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</row>
    <row r="53" spans="1:251" s="46" customFormat="1" ht="12" x14ac:dyDescent="0.2">
      <c r="A53" s="43">
        <v>46</v>
      </c>
      <c r="B53" s="44" t="s">
        <v>123</v>
      </c>
      <c r="C53" s="44" t="s">
        <v>124</v>
      </c>
      <c r="D53" s="44" t="s">
        <v>17</v>
      </c>
      <c r="E53" s="45">
        <f t="shared" si="0"/>
        <v>50.107199999999999</v>
      </c>
      <c r="J53" s="47"/>
      <c r="K53" s="47">
        <f t="shared" si="1"/>
        <v>50.107199999999999</v>
      </c>
      <c r="L53" s="47">
        <f>[1]Source!I253</f>
        <v>50.107199999999999</v>
      </c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</row>
    <row r="54" spans="1:251" s="46" customFormat="1" ht="12" x14ac:dyDescent="0.2">
      <c r="A54" s="43">
        <v>47</v>
      </c>
      <c r="B54" s="44" t="s">
        <v>146</v>
      </c>
      <c r="C54" s="44" t="s">
        <v>147</v>
      </c>
      <c r="D54" s="44" t="s">
        <v>62</v>
      </c>
      <c r="E54" s="45">
        <f t="shared" si="0"/>
        <v>81.263000000000005</v>
      </c>
      <c r="J54" s="47"/>
      <c r="K54" s="47">
        <f t="shared" si="1"/>
        <v>81.263000000000005</v>
      </c>
      <c r="L54" s="47">
        <f>[1]Source!I290</f>
        <v>14</v>
      </c>
      <c r="M54" s="47">
        <f>[1]Source!I310</f>
        <v>44.981999999999999</v>
      </c>
      <c r="N54" s="47">
        <f>[1]Source!I329</f>
        <v>10.5</v>
      </c>
      <c r="O54" s="47">
        <f>[1]Source!I341</f>
        <v>11.781000000000001</v>
      </c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</row>
    <row r="55" spans="1:251" s="46" customFormat="1" ht="12" x14ac:dyDescent="0.2">
      <c r="A55" s="43">
        <v>48</v>
      </c>
      <c r="B55" s="44" t="s">
        <v>104</v>
      </c>
      <c r="C55" s="44" t="s">
        <v>105</v>
      </c>
      <c r="D55" s="44" t="s">
        <v>17</v>
      </c>
      <c r="E55" s="45">
        <f t="shared" si="0"/>
        <v>12.98</v>
      </c>
      <c r="J55" s="47"/>
      <c r="K55" s="47">
        <f t="shared" si="1"/>
        <v>12.98</v>
      </c>
      <c r="L55" s="47">
        <f>[1]Source!I187</f>
        <v>2.984</v>
      </c>
      <c r="M55" s="47">
        <f>[1]Source!I235</f>
        <v>9.9960000000000004</v>
      </c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</row>
    <row r="56" spans="1:251" s="46" customFormat="1" ht="12" x14ac:dyDescent="0.2">
      <c r="A56" s="43">
        <v>49</v>
      </c>
      <c r="B56" s="44" t="s">
        <v>138</v>
      </c>
      <c r="C56" s="44" t="s">
        <v>139</v>
      </c>
      <c r="D56" s="44" t="s">
        <v>17</v>
      </c>
      <c r="E56" s="45">
        <f t="shared" si="0"/>
        <v>0.1169</v>
      </c>
      <c r="J56" s="47"/>
      <c r="K56" s="47">
        <f t="shared" si="1"/>
        <v>0.1169</v>
      </c>
      <c r="L56" s="47">
        <f>[1]Source!I283</f>
        <v>0.1169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</row>
    <row r="57" spans="1:251" s="46" customFormat="1" ht="24" x14ac:dyDescent="0.2">
      <c r="A57" s="43">
        <v>50</v>
      </c>
      <c r="B57" s="44" t="s">
        <v>117</v>
      </c>
      <c r="C57" s="44" t="s">
        <v>118</v>
      </c>
      <c r="D57" s="44" t="s">
        <v>119</v>
      </c>
      <c r="E57" s="45">
        <f t="shared" si="0"/>
        <v>775.8</v>
      </c>
      <c r="J57" s="47"/>
      <c r="K57" s="47">
        <f t="shared" si="1"/>
        <v>775.8</v>
      </c>
      <c r="L57" s="47">
        <f>[1]Source!I247</f>
        <v>775.8</v>
      </c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</row>
    <row r="58" spans="1:251" s="46" customFormat="1" ht="12" x14ac:dyDescent="0.2">
      <c r="A58" s="43">
        <v>51</v>
      </c>
      <c r="B58" s="44" t="s">
        <v>23</v>
      </c>
      <c r="C58" s="44" t="s">
        <v>115</v>
      </c>
      <c r="D58" s="44" t="s">
        <v>20</v>
      </c>
      <c r="E58" s="45">
        <f t="shared" si="0"/>
        <v>4160</v>
      </c>
      <c r="J58" s="47"/>
      <c r="K58" s="47">
        <f t="shared" si="1"/>
        <v>4160</v>
      </c>
      <c r="L58" s="47">
        <f>[1]Source!I243</f>
        <v>4160</v>
      </c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</row>
    <row r="59" spans="1:251" s="46" customFormat="1" ht="12" x14ac:dyDescent="0.2">
      <c r="A59" s="43">
        <v>52</v>
      </c>
      <c r="B59" s="44" t="s">
        <v>23</v>
      </c>
      <c r="C59" s="44" t="s">
        <v>116</v>
      </c>
      <c r="D59" s="44" t="s">
        <v>20</v>
      </c>
      <c r="E59" s="45">
        <f t="shared" si="0"/>
        <v>1584</v>
      </c>
      <c r="J59" s="47"/>
      <c r="K59" s="47">
        <f t="shared" si="1"/>
        <v>1584</v>
      </c>
      <c r="L59" s="47">
        <f>[1]Source!I245</f>
        <v>1584</v>
      </c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</row>
    <row r="60" spans="1:251" s="46" customFormat="1" ht="12" x14ac:dyDescent="0.2">
      <c r="A60" s="43">
        <v>53</v>
      </c>
      <c r="B60" s="44" t="s">
        <v>23</v>
      </c>
      <c r="C60" s="44" t="s">
        <v>24</v>
      </c>
      <c r="D60" s="44" t="s">
        <v>20</v>
      </c>
      <c r="E60" s="45">
        <f t="shared" si="0"/>
        <v>1694</v>
      </c>
      <c r="J60" s="47"/>
      <c r="K60" s="47">
        <f t="shared" si="1"/>
        <v>1694</v>
      </c>
      <c r="L60" s="47">
        <f>[1]Source!I33</f>
        <v>88</v>
      </c>
      <c r="M60" s="47">
        <f>[1]Source!I57</f>
        <v>40</v>
      </c>
      <c r="N60" s="47">
        <f>[1]Source!I147</f>
        <v>262</v>
      </c>
      <c r="O60" s="47">
        <f>[1]Source!I203</f>
        <v>1304</v>
      </c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</row>
    <row r="61" spans="1:251" s="46" customFormat="1" ht="12" x14ac:dyDescent="0.2">
      <c r="A61" s="43">
        <v>54</v>
      </c>
      <c r="B61" s="44" t="s">
        <v>23</v>
      </c>
      <c r="C61" s="44" t="s">
        <v>65</v>
      </c>
      <c r="D61" s="44" t="s">
        <v>20</v>
      </c>
      <c r="E61" s="45">
        <f t="shared" si="0"/>
        <v>1088</v>
      </c>
      <c r="J61" s="47"/>
      <c r="K61" s="47">
        <f t="shared" si="1"/>
        <v>1088</v>
      </c>
      <c r="L61" s="47">
        <f>[1]Source!I127</f>
        <v>1088</v>
      </c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</row>
    <row r="62" spans="1:251" s="46" customFormat="1" ht="12" x14ac:dyDescent="0.2">
      <c r="A62" s="43">
        <v>55</v>
      </c>
      <c r="B62" s="44" t="s">
        <v>112</v>
      </c>
      <c r="C62" s="44" t="s">
        <v>113</v>
      </c>
      <c r="D62" s="44" t="s">
        <v>20</v>
      </c>
      <c r="E62" s="45">
        <f t="shared" si="0"/>
        <v>2080</v>
      </c>
      <c r="J62" s="47"/>
      <c r="K62" s="47">
        <f t="shared" si="1"/>
        <v>2080</v>
      </c>
      <c r="L62" s="47">
        <f>[1]Source!I239</f>
        <v>2080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</row>
    <row r="63" spans="1:251" s="46" customFormat="1" ht="12" x14ac:dyDescent="0.2">
      <c r="A63" s="43">
        <v>56</v>
      </c>
      <c r="B63" s="44" t="s">
        <v>18</v>
      </c>
      <c r="C63" s="44" t="s">
        <v>74</v>
      </c>
      <c r="D63" s="44" t="s">
        <v>20</v>
      </c>
      <c r="E63" s="45">
        <f t="shared" si="0"/>
        <v>131</v>
      </c>
      <c r="J63" s="47"/>
      <c r="K63" s="47">
        <f t="shared" si="1"/>
        <v>131</v>
      </c>
      <c r="L63" s="47">
        <f>[1]Source!I143</f>
        <v>131</v>
      </c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</row>
    <row r="64" spans="1:251" s="46" customFormat="1" ht="12" x14ac:dyDescent="0.2">
      <c r="A64" s="43">
        <v>57</v>
      </c>
      <c r="B64" s="44" t="s">
        <v>18</v>
      </c>
      <c r="C64" s="44" t="s">
        <v>19</v>
      </c>
      <c r="D64" s="44" t="s">
        <v>20</v>
      </c>
      <c r="E64" s="45">
        <f t="shared" si="0"/>
        <v>32</v>
      </c>
      <c r="J64" s="47"/>
      <c r="K64" s="47">
        <f t="shared" si="1"/>
        <v>32</v>
      </c>
      <c r="L64" s="47">
        <f>[1]Source!I29</f>
        <v>22</v>
      </c>
      <c r="M64" s="47">
        <f>[1]Source!I53</f>
        <v>10</v>
      </c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</row>
    <row r="65" spans="1:251" s="46" customFormat="1" ht="12" x14ac:dyDescent="0.2">
      <c r="A65" s="43">
        <v>58</v>
      </c>
      <c r="B65" s="44" t="s">
        <v>18</v>
      </c>
      <c r="C65" s="44" t="s">
        <v>107</v>
      </c>
      <c r="D65" s="44" t="s">
        <v>20</v>
      </c>
      <c r="E65" s="45">
        <f t="shared" si="0"/>
        <v>652</v>
      </c>
      <c r="J65" s="47"/>
      <c r="K65" s="47">
        <f t="shared" si="1"/>
        <v>652</v>
      </c>
      <c r="L65" s="47">
        <f>[1]Source!I199</f>
        <v>652</v>
      </c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</row>
    <row r="66" spans="1:251" s="46" customFormat="1" ht="12" x14ac:dyDescent="0.2">
      <c r="A66" s="43">
        <v>59</v>
      </c>
      <c r="B66" s="44" t="s">
        <v>60</v>
      </c>
      <c r="C66" s="44" t="s">
        <v>61</v>
      </c>
      <c r="D66" s="44" t="s">
        <v>62</v>
      </c>
      <c r="E66" s="45">
        <f t="shared" si="0"/>
        <v>1024.2981650000002</v>
      </c>
      <c r="J66" s="47"/>
      <c r="K66" s="47">
        <f t="shared" si="1"/>
        <v>1024.2981650000002</v>
      </c>
      <c r="L66" s="47">
        <f>[1]Source!I121</f>
        <v>457.9366</v>
      </c>
      <c r="M66" s="47">
        <f>[1]Source!I155</f>
        <v>10.875275999999999</v>
      </c>
      <c r="N66" s="47">
        <f>[1]Source!I211</f>
        <v>48.105189000000003</v>
      </c>
      <c r="O66" s="47">
        <f>[1]Source!I223</f>
        <v>483.6</v>
      </c>
      <c r="P66" s="47">
        <f>[1]Source!I316</f>
        <v>18.845400000000001</v>
      </c>
      <c r="Q66" s="47">
        <f>[1]Source!I347</f>
        <v>4.9356999999999998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</row>
    <row r="67" spans="1:251" s="46" customFormat="1" ht="12" x14ac:dyDescent="0.2">
      <c r="A67" s="43">
        <v>60</v>
      </c>
      <c r="B67" s="44" t="s">
        <v>92</v>
      </c>
      <c r="C67" s="44" t="s">
        <v>93</v>
      </c>
      <c r="D67" s="44" t="s">
        <v>62</v>
      </c>
      <c r="E67" s="45">
        <f t="shared" si="0"/>
        <v>1.56</v>
      </c>
      <c r="J67" s="47"/>
      <c r="K67" s="47">
        <f t="shared" si="1"/>
        <v>1.56</v>
      </c>
      <c r="L67" s="47">
        <f>[1]Source!I173</f>
        <v>1.56</v>
      </c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</row>
    <row r="68" spans="1:251" s="46" customFormat="1" ht="12" x14ac:dyDescent="0.2">
      <c r="A68" s="43">
        <v>61</v>
      </c>
      <c r="B68" s="44" t="s">
        <v>47</v>
      </c>
      <c r="C68" s="44" t="s">
        <v>48</v>
      </c>
      <c r="D68" s="44" t="s">
        <v>17</v>
      </c>
      <c r="E68" s="45">
        <f t="shared" si="0"/>
        <v>1.6800000000000001E-3</v>
      </c>
      <c r="J68" s="47"/>
      <c r="K68" s="47">
        <f t="shared" si="1"/>
        <v>1.6800000000000001E-3</v>
      </c>
      <c r="L68" s="47">
        <f>[1]Source!I101</f>
        <v>4.2299999999999998E-4</v>
      </c>
      <c r="M68" s="47">
        <f>[1]Source!I273</f>
        <v>1.2570000000000001E-3</v>
      </c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</row>
    <row r="69" spans="1:251" s="46" customFormat="1" ht="12" x14ac:dyDescent="0.2">
      <c r="A69" s="43">
        <v>62</v>
      </c>
      <c r="B69" s="44" t="s">
        <v>75</v>
      </c>
      <c r="C69" s="44" t="s">
        <v>76</v>
      </c>
      <c r="D69" s="44" t="s">
        <v>17</v>
      </c>
      <c r="E69" s="45">
        <f t="shared" si="0"/>
        <v>1.3269690000000001</v>
      </c>
      <c r="J69" s="47"/>
      <c r="K69" s="47">
        <f t="shared" si="1"/>
        <v>1.3269690000000001</v>
      </c>
      <c r="L69" s="47">
        <f>[1]Source!I151</f>
        <v>0.24167299999999997</v>
      </c>
      <c r="M69" s="47">
        <f>[1]Source!I207</f>
        <v>1.0690040000000001</v>
      </c>
      <c r="N69" s="47">
        <f>[1]Source!I259</f>
        <v>1.6292000000000001E-2</v>
      </c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</row>
    <row r="70" spans="1:251" s="46" customFormat="1" ht="12" x14ac:dyDescent="0.2">
      <c r="A70" s="43">
        <v>63</v>
      </c>
      <c r="B70" s="44" t="s">
        <v>15</v>
      </c>
      <c r="C70" s="44" t="s">
        <v>16</v>
      </c>
      <c r="D70" s="44" t="s">
        <v>17</v>
      </c>
      <c r="E70" s="45">
        <f t="shared" si="0"/>
        <v>3.2371240000000001</v>
      </c>
      <c r="J70" s="47"/>
      <c r="K70" s="47">
        <f t="shared" si="1"/>
        <v>3.2371240000000001</v>
      </c>
      <c r="L70" s="47">
        <f>[1]Source!I27</f>
        <v>0.45577600000000001</v>
      </c>
      <c r="M70" s="47">
        <f>[1]Source!I51</f>
        <v>0.18472</v>
      </c>
      <c r="N70" s="47">
        <f>[1]Source!I75</f>
        <v>0.44524799999999998</v>
      </c>
      <c r="O70" s="47">
        <f>[1]Source!I115</f>
        <v>2.1513800000000001</v>
      </c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</row>
    <row r="71" spans="1:251" s="46" customFormat="1" ht="12" x14ac:dyDescent="0.2">
      <c r="A71" s="43">
        <v>64</v>
      </c>
      <c r="B71" s="44" t="s">
        <v>27</v>
      </c>
      <c r="C71" s="44" t="s">
        <v>28</v>
      </c>
      <c r="D71" s="44" t="s">
        <v>17</v>
      </c>
      <c r="E71" s="45">
        <f t="shared" si="0"/>
        <v>4.0110000000000001</v>
      </c>
      <c r="J71" s="47"/>
      <c r="K71" s="47">
        <f t="shared" si="1"/>
        <v>4.0110000000000001</v>
      </c>
      <c r="L71" s="47">
        <f>[1]Source!I37</f>
        <v>4.0110000000000001</v>
      </c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</row>
    <row r="72" spans="1:251" s="46" customFormat="1" ht="12" x14ac:dyDescent="0.2">
      <c r="A72" s="43">
        <v>65</v>
      </c>
      <c r="B72" s="44" t="s">
        <v>27</v>
      </c>
      <c r="C72" s="44" t="s">
        <v>29</v>
      </c>
      <c r="D72" s="44" t="s">
        <v>17</v>
      </c>
      <c r="E72" s="45">
        <f t="shared" ref="E72:E76" si="2">K72</f>
        <v>2.1440000000000001</v>
      </c>
      <c r="J72" s="47"/>
      <c r="K72" s="47">
        <f t="shared" ref="K72:K76" si="3">SUM(L72:IR72)</f>
        <v>2.1440000000000001</v>
      </c>
      <c r="L72" s="47">
        <f>[1]Source!I39</f>
        <v>2.1440000000000001</v>
      </c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</row>
    <row r="73" spans="1:251" s="46" customFormat="1" ht="12" x14ac:dyDescent="0.2">
      <c r="A73" s="43">
        <v>66</v>
      </c>
      <c r="B73" s="44" t="s">
        <v>27</v>
      </c>
      <c r="C73" s="44" t="s">
        <v>39</v>
      </c>
      <c r="D73" s="44" t="s">
        <v>17</v>
      </c>
      <c r="E73" s="45">
        <f t="shared" si="2"/>
        <v>1</v>
      </c>
      <c r="J73" s="47"/>
      <c r="K73" s="47">
        <f t="shared" si="3"/>
        <v>1</v>
      </c>
      <c r="L73" s="47">
        <f>[1]Source!I61</f>
        <v>1</v>
      </c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</row>
    <row r="74" spans="1:251" s="46" customFormat="1" ht="12" x14ac:dyDescent="0.2">
      <c r="A74" s="43">
        <v>67</v>
      </c>
      <c r="B74" s="44" t="s">
        <v>27</v>
      </c>
      <c r="C74" s="44" t="s">
        <v>59</v>
      </c>
      <c r="D74" s="44" t="s">
        <v>17</v>
      </c>
      <c r="E74" s="45">
        <f t="shared" si="2"/>
        <v>3.262</v>
      </c>
      <c r="J74" s="47"/>
      <c r="K74" s="47">
        <f t="shared" si="3"/>
        <v>3.262</v>
      </c>
      <c r="L74" s="47">
        <f>[1]Source!I119</f>
        <v>3.262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</row>
    <row r="75" spans="1:251" s="46" customFormat="1" ht="12" x14ac:dyDescent="0.2">
      <c r="A75" s="43">
        <v>68</v>
      </c>
      <c r="B75" s="44" t="s">
        <v>27</v>
      </c>
      <c r="C75" s="44" t="s">
        <v>63</v>
      </c>
      <c r="D75" s="44" t="s">
        <v>17</v>
      </c>
      <c r="E75" s="45">
        <f t="shared" si="2"/>
        <v>2.8849999999999998</v>
      </c>
      <c r="J75" s="47"/>
      <c r="K75" s="47">
        <f t="shared" si="3"/>
        <v>2.8849999999999998</v>
      </c>
      <c r="L75" s="47">
        <f>[1]Source!I123</f>
        <v>2.8849999999999998</v>
      </c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</row>
    <row r="76" spans="1:251" s="46" customFormat="1" ht="12" x14ac:dyDescent="0.2">
      <c r="A76" s="43">
        <v>69</v>
      </c>
      <c r="B76" s="44" t="s">
        <v>140</v>
      </c>
      <c r="C76" s="44" t="s">
        <v>141</v>
      </c>
      <c r="D76" s="44" t="s">
        <v>17</v>
      </c>
      <c r="E76" s="45">
        <f t="shared" si="2"/>
        <v>1.5865</v>
      </c>
      <c r="J76" s="47"/>
      <c r="K76" s="47">
        <f t="shared" si="3"/>
        <v>1.5865</v>
      </c>
      <c r="L76" s="47">
        <f>[1]Source!I285</f>
        <v>1.5865</v>
      </c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</row>
    <row r="77" spans="1:251" x14ac:dyDescent="0.2">
      <c r="A77" s="42"/>
      <c r="B77" s="42"/>
      <c r="C77" s="49"/>
      <c r="D77" s="42"/>
      <c r="E77" s="42"/>
      <c r="F77" s="3"/>
      <c r="G77" s="3"/>
      <c r="H77" s="3"/>
      <c r="I77" s="50" t="e">
        <f>#REF!</f>
        <v>#REF!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</row>
    <row r="79" spans="1:251" x14ac:dyDescent="0.2">
      <c r="C79" s="51"/>
    </row>
  </sheetData>
  <mergeCells count="1">
    <mergeCell ref="A1:E1"/>
  </mergeCells>
  <pageMargins left="0.7" right="0.7" top="0.75" bottom="0.75" header="0.3" footer="0.3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Объем работ</vt:lpstr>
      <vt:lpstr>3.Материалы</vt:lpstr>
      <vt:lpstr>'3.Материалы'!Заголовки_для_печати</vt:lpstr>
      <vt:lpstr>'Объем работ'!Заголовки_для_печати</vt:lpstr>
      <vt:lpstr>'3.Материалы'!Область_печати</vt:lpstr>
      <vt:lpstr>'Объем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Когтев Валерий Иванович</dc:creator>
  <cp:lastModifiedBy>Когтев Валерий Иванович</cp:lastModifiedBy>
  <dcterms:created xsi:type="dcterms:W3CDTF">2025-04-01T09:02:51Z</dcterms:created>
  <dcterms:modified xsi:type="dcterms:W3CDTF">2025-04-08T13:42:00Z</dcterms:modified>
</cp:coreProperties>
</file>